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C:\CloudStation\4. Kennisbank (actief)\6. Rekensheets\Rekenmodellen website\Normcurve\"/>
    </mc:Choice>
  </mc:AlternateContent>
  <xr:revisionPtr revIDLastSave="0" documentId="13_ncr:1_{672F19CD-7EC5-4744-A9E9-A11CA11A69DE}" xr6:coauthVersionLast="40" xr6:coauthVersionMax="40" xr10:uidLastSave="{00000000-0000-0000-0000-000000000000}"/>
  <workbookProtection workbookPassword="8284" lockStructure="1"/>
  <bookViews>
    <workbookView xWindow="22932" yWindow="-3156" windowWidth="30936" windowHeight="16896" xr2:uid="{00000000-000D-0000-FFFF-FFFF00000000}"/>
  </bookViews>
  <sheets>
    <sheet name="normcurve" sheetId="1" r:id="rId1"/>
    <sheet name="disclaimer" sheetId="2" r:id="rId2"/>
    <sheet name="NEN 6079 (verbergen)" sheetId="4" state="hidden" r:id="rId3"/>
  </sheets>
  <definedNames>
    <definedName name="afstand" localSheetId="1">disclaimer!#REF!</definedName>
    <definedName name="afstand">normcurve!#REF!</definedName>
    <definedName name="breedte" localSheetId="1">disclaimer!#REF!</definedName>
    <definedName name="breedte">normcurve!$D$6</definedName>
    <definedName name="bron">#REF!</definedName>
    <definedName name="hoogte" localSheetId="1">disclaimer!#REF!</definedName>
    <definedName name="hoogte">normcurve!#REF!</definedName>
  </definedNames>
  <calcPr calcId="181029"/>
</workbook>
</file>

<file path=xl/calcChain.xml><?xml version="1.0" encoding="utf-8"?>
<calcChain xmlns="http://schemas.openxmlformats.org/spreadsheetml/2006/main">
  <c r="E33" i="4" l="1"/>
  <c r="E28" i="4"/>
  <c r="D33" i="4"/>
  <c r="D28" i="4"/>
  <c r="D18" i="4"/>
  <c r="B33" i="4"/>
  <c r="F33" i="4"/>
  <c r="B6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17" i="4"/>
  <c r="A19" i="4"/>
  <c r="D19" i="4" s="1"/>
  <c r="A29" i="4"/>
  <c r="A34" i="4"/>
  <c r="A35" i="4" s="1"/>
  <c r="B9" i="4"/>
  <c r="B12" i="4" s="1"/>
  <c r="A20" i="4"/>
  <c r="D20" i="4" s="1"/>
  <c r="A21" i="4"/>
  <c r="D21" i="4" s="1"/>
  <c r="F14" i="4" l="1"/>
  <c r="D12" i="4"/>
  <c r="C13" i="4"/>
  <c r="E13" i="4"/>
  <c r="E14" i="4"/>
  <c r="B14" i="4"/>
  <c r="E12" i="4"/>
  <c r="C14" i="4"/>
  <c r="D14" i="4"/>
  <c r="D13" i="4"/>
  <c r="C12" i="4"/>
  <c r="B13" i="4"/>
  <c r="E35" i="4"/>
  <c r="D35" i="4"/>
  <c r="B35" i="4"/>
  <c r="F35" i="4" s="1"/>
  <c r="A36" i="4"/>
  <c r="E29" i="4"/>
  <c r="A30" i="4"/>
  <c r="D29" i="4"/>
  <c r="A22" i="4"/>
  <c r="E34" i="4"/>
  <c r="D34" i="4"/>
  <c r="B34" i="4"/>
  <c r="F34" i="4" s="1"/>
  <c r="E15" i="4" l="1"/>
  <c r="C15" i="4"/>
  <c r="D15" i="4"/>
  <c r="B15" i="4"/>
  <c r="F15" i="4" s="1"/>
  <c r="G14" i="4"/>
  <c r="H14" i="4" s="1"/>
  <c r="J14" i="4"/>
  <c r="D36" i="4"/>
  <c r="E36" i="4"/>
  <c r="B36" i="4"/>
  <c r="F36" i="4" s="1"/>
  <c r="A37" i="4"/>
  <c r="E30" i="4"/>
  <c r="D30" i="4"/>
  <c r="A31" i="4"/>
  <c r="D22" i="4"/>
  <c r="A23" i="4"/>
  <c r="I15" i="4" l="1"/>
  <c r="H15" i="4"/>
  <c r="J15" i="4"/>
  <c r="D11" i="1"/>
  <c r="E37" i="4"/>
  <c r="D37" i="4"/>
  <c r="B37" i="4"/>
  <c r="F37" i="4" s="1"/>
  <c r="A38" i="4"/>
  <c r="E31" i="4"/>
  <c r="D31" i="4"/>
  <c r="A32" i="4"/>
  <c r="D23" i="4"/>
  <c r="A24" i="4"/>
  <c r="E38" i="4" l="1"/>
  <c r="D38" i="4"/>
  <c r="C38" i="4"/>
  <c r="A39" i="4"/>
  <c r="B38" i="4"/>
  <c r="F38" i="4" s="1"/>
  <c r="E32" i="4"/>
  <c r="D32" i="4"/>
  <c r="D24" i="4"/>
  <c r="A25" i="4"/>
  <c r="E39" i="4" l="1"/>
  <c r="D39" i="4"/>
  <c r="C39" i="4"/>
  <c r="B39" i="4"/>
  <c r="F39" i="4" s="1"/>
  <c r="A40" i="4"/>
  <c r="D25" i="4"/>
  <c r="A26" i="4"/>
  <c r="D26" i="4" l="1"/>
  <c r="A27" i="4"/>
  <c r="D27" i="4" s="1"/>
  <c r="E40" i="4"/>
  <c r="C40" i="4"/>
  <c r="B40" i="4"/>
  <c r="F40" i="4" s="1"/>
  <c r="A41" i="4"/>
  <c r="D40" i="4"/>
  <c r="D41" i="4" l="1"/>
  <c r="E41" i="4"/>
  <c r="C41" i="4"/>
  <c r="A42" i="4"/>
  <c r="B41" i="4"/>
  <c r="F41" i="4" s="1"/>
  <c r="E42" i="4" l="1"/>
  <c r="D42" i="4"/>
  <c r="C42" i="4"/>
  <c r="A43" i="4"/>
  <c r="B42" i="4"/>
  <c r="F42" i="4" s="1"/>
  <c r="E43" i="4" l="1"/>
  <c r="D43" i="4"/>
  <c r="C43" i="4"/>
  <c r="B43" i="4"/>
  <c r="F43" i="4" s="1"/>
  <c r="A44" i="4"/>
  <c r="D44" i="4" l="1"/>
  <c r="C44" i="4"/>
  <c r="E44" i="4"/>
  <c r="A45" i="4"/>
  <c r="B44" i="4"/>
  <c r="F44" i="4" s="1"/>
  <c r="E45" i="4" l="1"/>
  <c r="D45" i="4"/>
  <c r="C45" i="4"/>
  <c r="B45" i="4"/>
  <c r="F45" i="4" s="1"/>
  <c r="A46" i="4"/>
  <c r="E46" i="4" l="1"/>
  <c r="D46" i="4"/>
  <c r="C46" i="4"/>
  <c r="A47" i="4"/>
  <c r="B46" i="4"/>
  <c r="F46" i="4" s="1"/>
  <c r="E47" i="4" l="1"/>
  <c r="D47" i="4"/>
  <c r="C47" i="4"/>
  <c r="B47" i="4"/>
  <c r="F47" i="4" s="1"/>
  <c r="A48" i="4"/>
  <c r="E48" i="4" l="1"/>
  <c r="D48" i="4"/>
  <c r="C48" i="4"/>
  <c r="A49" i="4"/>
  <c r="B48" i="4"/>
  <c r="F48" i="4" s="1"/>
  <c r="E49" i="4" l="1"/>
  <c r="D49" i="4"/>
  <c r="C49" i="4"/>
  <c r="B49" i="4"/>
  <c r="F49" i="4" s="1"/>
  <c r="A50" i="4"/>
  <c r="E50" i="4" l="1"/>
  <c r="D50" i="4"/>
  <c r="A51" i="4"/>
  <c r="C50" i="4"/>
  <c r="B50" i="4"/>
  <c r="F50" i="4" s="1"/>
  <c r="E51" i="4" l="1"/>
  <c r="D51" i="4"/>
  <c r="C51" i="4"/>
  <c r="A52" i="4"/>
  <c r="B51" i="4"/>
  <c r="F51" i="4" s="1"/>
  <c r="E52" i="4" l="1"/>
  <c r="D52" i="4"/>
  <c r="C52" i="4"/>
  <c r="B52" i="4"/>
  <c r="F52" i="4" s="1"/>
  <c r="A53" i="4"/>
  <c r="E53" i="4" l="1"/>
  <c r="D53" i="4"/>
  <c r="C53" i="4"/>
  <c r="B53" i="4"/>
  <c r="F53" i="4" s="1"/>
  <c r="A54" i="4"/>
  <c r="E54" i="4" l="1"/>
  <c r="D54" i="4"/>
  <c r="B54" i="4"/>
  <c r="F54" i="4" s="1"/>
  <c r="A55" i="4"/>
  <c r="C54" i="4"/>
  <c r="E55" i="4" l="1"/>
  <c r="D55" i="4"/>
  <c r="C55" i="4"/>
  <c r="A56" i="4"/>
  <c r="B55" i="4"/>
  <c r="F55" i="4" s="1"/>
  <c r="E56" i="4" l="1"/>
  <c r="D56" i="4"/>
  <c r="C56" i="4"/>
  <c r="B56" i="4"/>
  <c r="F56" i="4" s="1"/>
  <c r="A57" i="4"/>
  <c r="E57" i="4" l="1"/>
  <c r="D57" i="4"/>
  <c r="C57" i="4"/>
  <c r="B57" i="4"/>
  <c r="F57" i="4" s="1"/>
  <c r="A58" i="4"/>
  <c r="B58" i="4" l="1"/>
  <c r="F58" i="4" s="1"/>
  <c r="E58" i="4"/>
  <c r="D58" i="4"/>
  <c r="C58" i="4"/>
  <c r="A59" i="4"/>
  <c r="E59" i="4" l="1"/>
  <c r="D59" i="4"/>
  <c r="C59" i="4"/>
  <c r="B59" i="4"/>
  <c r="F59" i="4" s="1"/>
  <c r="A60" i="4"/>
  <c r="D60" i="4" l="1"/>
  <c r="E60" i="4"/>
  <c r="C60" i="4"/>
  <c r="A61" i="4"/>
  <c r="B60" i="4"/>
  <c r="F60" i="4" s="1"/>
  <c r="E61" i="4" l="1"/>
  <c r="D61" i="4"/>
  <c r="B61" i="4"/>
  <c r="F61" i="4" s="1"/>
  <c r="C61" i="4"/>
  <c r="A62" i="4"/>
  <c r="E62" i="4" l="1"/>
  <c r="D62" i="4"/>
  <c r="B62" i="4"/>
  <c r="F62" i="4" s="1"/>
  <c r="C62" i="4"/>
  <c r="A63" i="4"/>
  <c r="E63" i="4" l="1"/>
  <c r="D63" i="4"/>
  <c r="C63" i="4"/>
  <c r="B63" i="4"/>
  <c r="F63" i="4" s="1"/>
  <c r="A64" i="4"/>
  <c r="E64" i="4" l="1"/>
  <c r="B64" i="4"/>
  <c r="F64" i="4" s="1"/>
  <c r="C64" i="4"/>
  <c r="D64" i="4"/>
  <c r="A65" i="4"/>
  <c r="E65" i="4" l="1"/>
  <c r="D65" i="4"/>
  <c r="B65" i="4"/>
  <c r="F65" i="4" s="1"/>
  <c r="C65" i="4"/>
  <c r="A66" i="4"/>
  <c r="E66" i="4" l="1"/>
  <c r="D66" i="4"/>
  <c r="B66" i="4"/>
  <c r="F66" i="4" s="1"/>
  <c r="C66" i="4"/>
  <c r="A67" i="4"/>
  <c r="E67" i="4" l="1"/>
  <c r="D67" i="4"/>
  <c r="C67" i="4"/>
  <c r="B67" i="4"/>
  <c r="F67" i="4" s="1"/>
  <c r="A68" i="4"/>
  <c r="E68" i="4" l="1"/>
  <c r="D68" i="4"/>
  <c r="C68" i="4"/>
  <c r="B68" i="4"/>
  <c r="F68" i="4" s="1"/>
  <c r="A69" i="4"/>
  <c r="E69" i="4" l="1"/>
  <c r="D69" i="4"/>
  <c r="B69" i="4"/>
  <c r="F69" i="4" s="1"/>
  <c r="A70" i="4"/>
  <c r="C69" i="4"/>
  <c r="E70" i="4" l="1"/>
  <c r="D70" i="4"/>
  <c r="C70" i="4"/>
  <c r="B70" i="4"/>
  <c r="F70" i="4" s="1"/>
  <c r="A71" i="4"/>
  <c r="E71" i="4" l="1"/>
  <c r="D71" i="4"/>
  <c r="C71" i="4"/>
  <c r="B71" i="4"/>
  <c r="F71" i="4" s="1"/>
  <c r="A72" i="4"/>
  <c r="E72" i="4" l="1"/>
  <c r="C72" i="4"/>
  <c r="B72" i="4"/>
  <c r="F72" i="4" s="1"/>
  <c r="D72" i="4"/>
  <c r="A73" i="4"/>
  <c r="E73" i="4" l="1"/>
  <c r="D73" i="4"/>
  <c r="C73" i="4"/>
  <c r="A74" i="4"/>
  <c r="B73" i="4"/>
  <c r="F73" i="4" s="1"/>
  <c r="E74" i="4" l="1"/>
  <c r="D74" i="4"/>
  <c r="B74" i="4"/>
  <c r="F74" i="4" s="1"/>
  <c r="C74" i="4"/>
  <c r="A75" i="4"/>
  <c r="E75" i="4" l="1"/>
  <c r="D75" i="4"/>
  <c r="C75" i="4"/>
  <c r="B75" i="4"/>
  <c r="F75" i="4" s="1"/>
  <c r="A76" i="4"/>
  <c r="D76" i="4" l="1"/>
  <c r="C76" i="4"/>
  <c r="E76" i="4"/>
  <c r="B76" i="4"/>
  <c r="F76" i="4" s="1"/>
  <c r="A77" i="4"/>
  <c r="E77" i="4" l="1"/>
  <c r="D77" i="4"/>
  <c r="C77" i="4"/>
  <c r="B77" i="4"/>
  <c r="F77" i="4" s="1"/>
  <c r="A78" i="4"/>
  <c r="E78" i="4" l="1"/>
  <c r="D78" i="4"/>
  <c r="B78" i="4"/>
  <c r="F78" i="4" s="1"/>
  <c r="C78" i="4"/>
  <c r="A79" i="4"/>
  <c r="E79" i="4" l="1"/>
  <c r="D79" i="4"/>
  <c r="C79" i="4"/>
  <c r="B79" i="4"/>
  <c r="F79" i="4" s="1"/>
  <c r="A80" i="4"/>
  <c r="C80" i="4" l="1"/>
  <c r="D80" i="4"/>
  <c r="B80" i="4"/>
  <c r="F80" i="4" s="1"/>
  <c r="E80" i="4"/>
  <c r="A81" i="4"/>
  <c r="E81" i="4" l="1"/>
  <c r="D81" i="4"/>
  <c r="C81" i="4"/>
  <c r="B81" i="4"/>
  <c r="F81" i="4" s="1"/>
  <c r="A82" i="4"/>
  <c r="E82" i="4" l="1"/>
  <c r="D82" i="4"/>
  <c r="B82" i="4"/>
  <c r="F82" i="4" s="1"/>
  <c r="C82" i="4"/>
  <c r="A83" i="4"/>
  <c r="E83" i="4" l="1"/>
  <c r="D83" i="4"/>
  <c r="C83" i="4"/>
  <c r="B83" i="4"/>
  <c r="F83" i="4" s="1"/>
  <c r="A84" i="4"/>
  <c r="E84" i="4" l="1"/>
  <c r="D84" i="4"/>
  <c r="C84" i="4"/>
  <c r="B84" i="4"/>
  <c r="F84" i="4" s="1"/>
  <c r="A85" i="4"/>
  <c r="E85" i="4" l="1"/>
  <c r="D85" i="4"/>
  <c r="C85" i="4"/>
  <c r="B85" i="4"/>
  <c r="F85" i="4" s="1"/>
  <c r="A86" i="4"/>
  <c r="E86" i="4" l="1"/>
  <c r="D86" i="4"/>
  <c r="C86" i="4"/>
  <c r="B86" i="4"/>
  <c r="F86" i="4" s="1"/>
  <c r="A87" i="4"/>
  <c r="E87" i="4" l="1"/>
  <c r="D87" i="4"/>
  <c r="C87" i="4"/>
  <c r="A88" i="4"/>
  <c r="B87" i="4"/>
  <c r="F87" i="4" s="1"/>
  <c r="E88" i="4" l="1"/>
  <c r="C88" i="4"/>
  <c r="D88" i="4"/>
  <c r="B88" i="4"/>
  <c r="F88" i="4" s="1"/>
  <c r="A89" i="4"/>
  <c r="E89" i="4" l="1"/>
  <c r="D89" i="4"/>
  <c r="C89" i="4"/>
  <c r="B89" i="4"/>
  <c r="F89" i="4" s="1"/>
  <c r="A90" i="4"/>
  <c r="E90" i="4" l="1"/>
  <c r="D90" i="4"/>
  <c r="C90" i="4"/>
  <c r="B90" i="4"/>
  <c r="F90" i="4" s="1"/>
  <c r="A91" i="4"/>
  <c r="E91" i="4" l="1"/>
  <c r="D91" i="4"/>
  <c r="C91" i="4"/>
  <c r="B91" i="4"/>
  <c r="F91" i="4" s="1"/>
  <c r="A92" i="4"/>
  <c r="D92" i="4" l="1"/>
  <c r="C92" i="4"/>
  <c r="E92" i="4"/>
  <c r="B92" i="4"/>
  <c r="F92" i="4" s="1"/>
  <c r="A93" i="4"/>
  <c r="E93" i="4" l="1"/>
  <c r="D93" i="4"/>
  <c r="C93" i="4"/>
  <c r="B93" i="4"/>
  <c r="F93" i="4" s="1"/>
  <c r="A94" i="4"/>
  <c r="E94" i="4" l="1"/>
  <c r="D94" i="4"/>
  <c r="B94" i="4"/>
  <c r="F94" i="4" s="1"/>
  <c r="C94" i="4"/>
  <c r="A95" i="4"/>
  <c r="E95" i="4" l="1"/>
  <c r="D95" i="4"/>
  <c r="C95" i="4"/>
  <c r="B95" i="4"/>
  <c r="F95" i="4" s="1"/>
  <c r="A96" i="4"/>
  <c r="C96" i="4" l="1"/>
  <c r="E96" i="4"/>
  <c r="D96" i="4"/>
  <c r="B96" i="4"/>
  <c r="F96" i="4" s="1"/>
  <c r="A97" i="4"/>
  <c r="E97" i="4" l="1"/>
  <c r="D97" i="4"/>
  <c r="C97" i="4"/>
  <c r="B97" i="4"/>
  <c r="F97" i="4" s="1"/>
  <c r="A98" i="4"/>
  <c r="E98" i="4" l="1"/>
  <c r="D98" i="4"/>
  <c r="B98" i="4"/>
  <c r="F98" i="4" s="1"/>
  <c r="A99" i="4"/>
  <c r="C98" i="4"/>
  <c r="E99" i="4" l="1"/>
  <c r="D99" i="4"/>
  <c r="C99" i="4"/>
  <c r="A100" i="4"/>
  <c r="B99" i="4"/>
  <c r="F99" i="4" s="1"/>
  <c r="E100" i="4" l="1"/>
  <c r="D100" i="4"/>
  <c r="C100" i="4"/>
  <c r="B100" i="4"/>
  <c r="F100" i="4" s="1"/>
  <c r="A101" i="4"/>
  <c r="E101" i="4" l="1"/>
  <c r="D101" i="4"/>
  <c r="C101" i="4"/>
  <c r="B101" i="4"/>
  <c r="F101" i="4" s="1"/>
  <c r="A102" i="4"/>
  <c r="E102" i="4" l="1"/>
  <c r="D102" i="4"/>
  <c r="C102" i="4"/>
  <c r="B102" i="4"/>
  <c r="F102" i="4" s="1"/>
  <c r="A103" i="4"/>
  <c r="E103" i="4" l="1"/>
  <c r="D103" i="4"/>
  <c r="C103" i="4"/>
  <c r="B103" i="4"/>
  <c r="F103" i="4" s="1"/>
  <c r="A104" i="4"/>
  <c r="E104" i="4" l="1"/>
  <c r="C104" i="4"/>
  <c r="A105" i="4"/>
  <c r="D104" i="4"/>
  <c r="B104" i="4"/>
  <c r="F104" i="4" s="1"/>
  <c r="E105" i="4" l="1"/>
  <c r="D105" i="4"/>
  <c r="C105" i="4"/>
  <c r="B105" i="4"/>
  <c r="F105" i="4" s="1"/>
  <c r="A106" i="4"/>
  <c r="E106" i="4" l="1"/>
  <c r="D106" i="4"/>
  <c r="C106" i="4"/>
  <c r="B106" i="4"/>
  <c r="F106" i="4" s="1"/>
  <c r="A107" i="4"/>
  <c r="E107" i="4" l="1"/>
  <c r="D107" i="4"/>
  <c r="C107" i="4"/>
  <c r="B107" i="4"/>
  <c r="F107" i="4" s="1"/>
  <c r="A108" i="4"/>
  <c r="D108" i="4" l="1"/>
  <c r="C108" i="4"/>
  <c r="E108" i="4"/>
  <c r="B108" i="4"/>
  <c r="F108" i="4" s="1"/>
  <c r="A109" i="4"/>
  <c r="E109" i="4" l="1"/>
  <c r="D109" i="4"/>
  <c r="C109" i="4"/>
  <c r="B109" i="4"/>
  <c r="F109" i="4" s="1"/>
  <c r="A110" i="4"/>
  <c r="E110" i="4" l="1"/>
  <c r="D110" i="4"/>
  <c r="C110" i="4"/>
  <c r="A111" i="4"/>
  <c r="B110" i="4"/>
  <c r="F110" i="4" s="1"/>
  <c r="E111" i="4" l="1"/>
  <c r="D111" i="4"/>
  <c r="C111" i="4"/>
  <c r="B111" i="4"/>
  <c r="F111" i="4" s="1"/>
  <c r="A112" i="4"/>
  <c r="C112" i="4" l="1"/>
  <c r="D112" i="4"/>
  <c r="E112" i="4"/>
  <c r="B112" i="4"/>
  <c r="F112" i="4" s="1"/>
  <c r="A113" i="4"/>
  <c r="E113" i="4" l="1"/>
  <c r="D113" i="4"/>
  <c r="C113" i="4"/>
  <c r="B113" i="4"/>
  <c r="F113" i="4" s="1"/>
  <c r="A114" i="4"/>
  <c r="E114" i="4" l="1"/>
  <c r="D114" i="4"/>
  <c r="B114" i="4"/>
  <c r="F114" i="4" s="1"/>
  <c r="A115" i="4"/>
  <c r="C114" i="4"/>
  <c r="E115" i="4" l="1"/>
  <c r="D115" i="4"/>
  <c r="C115" i="4"/>
  <c r="A116" i="4"/>
  <c r="B115" i="4"/>
  <c r="F115" i="4" s="1"/>
  <c r="E116" i="4" l="1"/>
  <c r="D116" i="4"/>
  <c r="C116" i="4"/>
  <c r="B116" i="4"/>
  <c r="F116" i="4" s="1"/>
  <c r="A117" i="4"/>
  <c r="E117" i="4" l="1"/>
  <c r="D117" i="4"/>
  <c r="C117" i="4"/>
  <c r="B117" i="4"/>
  <c r="F117" i="4" s="1"/>
  <c r="A118" i="4"/>
  <c r="E118" i="4" l="1"/>
  <c r="D118" i="4"/>
  <c r="C118" i="4"/>
  <c r="B118" i="4"/>
  <c r="F118" i="4" s="1"/>
  <c r="A119" i="4"/>
  <c r="E119" i="4" l="1"/>
  <c r="D119" i="4"/>
  <c r="C119" i="4"/>
  <c r="B119" i="4"/>
  <c r="F119" i="4" s="1"/>
  <c r="A120" i="4"/>
  <c r="E120" i="4" l="1"/>
  <c r="C120" i="4"/>
  <c r="B120" i="4"/>
  <c r="F120" i="4" s="1"/>
  <c r="D120" i="4"/>
  <c r="A121" i="4"/>
  <c r="E121" i="4" l="1"/>
  <c r="D121" i="4"/>
  <c r="C121" i="4"/>
  <c r="B121" i="4"/>
  <c r="F121" i="4" s="1"/>
  <c r="A122" i="4"/>
  <c r="E122" i="4" l="1"/>
  <c r="D122" i="4"/>
  <c r="C122" i="4"/>
  <c r="B122" i="4"/>
  <c r="F122" i="4" s="1"/>
  <c r="A123" i="4"/>
  <c r="E123" i="4" l="1"/>
  <c r="D123" i="4"/>
  <c r="C123" i="4"/>
  <c r="B123" i="4"/>
  <c r="F123" i="4" s="1"/>
  <c r="A124" i="4"/>
  <c r="C124" i="4" l="1"/>
  <c r="E124" i="4"/>
  <c r="D124" i="4"/>
  <c r="B124" i="4"/>
  <c r="F124" i="4" s="1"/>
  <c r="A125" i="4"/>
  <c r="E125" i="4" l="1"/>
  <c r="C125" i="4"/>
  <c r="D125" i="4"/>
  <c r="B125" i="4"/>
  <c r="F125" i="4" s="1"/>
  <c r="A126" i="4"/>
  <c r="E126" i="4" l="1"/>
  <c r="D126" i="4"/>
  <c r="B126" i="4"/>
  <c r="F126" i="4" s="1"/>
  <c r="C126" i="4"/>
  <c r="A127" i="4"/>
  <c r="E127" i="4" l="1"/>
  <c r="D127" i="4"/>
  <c r="C127" i="4"/>
  <c r="B127" i="4"/>
  <c r="F127" i="4" s="1"/>
  <c r="A128" i="4"/>
  <c r="D128" i="4" l="1"/>
  <c r="C128" i="4"/>
  <c r="E128" i="4"/>
  <c r="B128" i="4"/>
  <c r="F128" i="4" s="1"/>
  <c r="A129" i="4"/>
  <c r="E129" i="4" l="1"/>
  <c r="D129" i="4"/>
  <c r="C129" i="4"/>
  <c r="B129" i="4"/>
  <c r="F129" i="4" s="1"/>
  <c r="A130" i="4"/>
  <c r="E130" i="4" l="1"/>
  <c r="B130" i="4"/>
  <c r="F130" i="4" s="1"/>
  <c r="C130" i="4"/>
  <c r="D130" i="4"/>
  <c r="A131" i="4"/>
  <c r="E131" i="4" l="1"/>
  <c r="D131" i="4"/>
  <c r="C131" i="4"/>
  <c r="B131" i="4"/>
  <c r="F131" i="4" s="1"/>
  <c r="A132" i="4"/>
  <c r="E132" i="4" l="1"/>
  <c r="D132" i="4"/>
  <c r="C132" i="4"/>
  <c r="B132" i="4"/>
  <c r="F132" i="4" s="1"/>
  <c r="A133" i="4"/>
  <c r="E133" i="4" l="1"/>
  <c r="D133" i="4"/>
  <c r="C133" i="4"/>
  <c r="B133" i="4"/>
  <c r="F133" i="4" s="1"/>
  <c r="A134" i="4"/>
  <c r="E134" i="4" l="1"/>
  <c r="D134" i="4"/>
  <c r="C134" i="4"/>
  <c r="B134" i="4"/>
  <c r="F134" i="4" s="1"/>
  <c r="A135" i="4"/>
  <c r="E135" i="4" l="1"/>
  <c r="D135" i="4"/>
  <c r="C135" i="4"/>
  <c r="B135" i="4"/>
  <c r="F135" i="4" s="1"/>
  <c r="A136" i="4"/>
  <c r="E136" i="4" l="1"/>
  <c r="C136" i="4"/>
  <c r="D136" i="4"/>
  <c r="B136" i="4"/>
  <c r="F136" i="4" s="1"/>
  <c r="A137" i="4"/>
  <c r="E137" i="4" l="1"/>
  <c r="D137" i="4"/>
  <c r="C137" i="4"/>
  <c r="B137" i="4"/>
  <c r="F137" i="4" s="1"/>
  <c r="A138" i="4"/>
  <c r="E138" i="4" l="1"/>
  <c r="D138" i="4"/>
  <c r="B138" i="4"/>
  <c r="F138" i="4" s="1"/>
  <c r="C138" i="4"/>
  <c r="A139" i="4"/>
  <c r="E139" i="4" l="1"/>
  <c r="C139" i="4"/>
  <c r="D139" i="4"/>
  <c r="B139" i="4"/>
  <c r="F139" i="4" s="1"/>
  <c r="A140" i="4"/>
  <c r="C140" i="4" l="1"/>
  <c r="E140" i="4"/>
  <c r="D140" i="4"/>
  <c r="B140" i="4"/>
  <c r="F140" i="4" s="1"/>
  <c r="A141" i="4"/>
  <c r="E141" i="4" l="1"/>
  <c r="D141" i="4"/>
  <c r="C141" i="4"/>
  <c r="B141" i="4"/>
  <c r="F141" i="4" s="1"/>
  <c r="A142" i="4"/>
  <c r="E142" i="4" l="1"/>
  <c r="D142" i="4"/>
  <c r="B142" i="4"/>
  <c r="F142" i="4" s="1"/>
  <c r="C142" i="4"/>
  <c r="A143" i="4"/>
  <c r="E143" i="4" l="1"/>
  <c r="C143" i="4"/>
  <c r="D143" i="4"/>
  <c r="B143" i="4"/>
  <c r="F143" i="4" s="1"/>
  <c r="A144" i="4"/>
  <c r="C144" i="4" l="1"/>
  <c r="E144" i="4"/>
  <c r="B144" i="4"/>
  <c r="F144" i="4" s="1"/>
  <c r="D144" i="4"/>
  <c r="A145" i="4"/>
  <c r="E145" i="4" l="1"/>
  <c r="D145" i="4"/>
  <c r="C145" i="4"/>
  <c r="B145" i="4"/>
  <c r="F145" i="4" s="1"/>
  <c r="A146" i="4"/>
  <c r="E146" i="4" l="1"/>
  <c r="D146" i="4"/>
  <c r="C146" i="4"/>
  <c r="B146" i="4"/>
  <c r="F146" i="4" s="1"/>
  <c r="A147" i="4"/>
  <c r="E147" i="4" l="1"/>
  <c r="C147" i="4"/>
  <c r="D147" i="4"/>
  <c r="B147" i="4"/>
  <c r="F147" i="4" s="1"/>
  <c r="A148" i="4"/>
  <c r="E148" i="4" l="1"/>
  <c r="C148" i="4"/>
  <c r="D148" i="4"/>
  <c r="B148" i="4"/>
  <c r="F148" i="4" s="1"/>
  <c r="A149" i="4"/>
  <c r="E149" i="4" l="1"/>
  <c r="D149" i="4"/>
  <c r="C149" i="4"/>
  <c r="B149" i="4"/>
  <c r="F149" i="4" s="1"/>
  <c r="A150" i="4"/>
  <c r="E150" i="4" l="1"/>
  <c r="D150" i="4"/>
  <c r="C150" i="4"/>
  <c r="B150" i="4"/>
  <c r="F150" i="4" s="1"/>
  <c r="A151" i="4"/>
  <c r="E151" i="4" l="1"/>
  <c r="C151" i="4"/>
  <c r="D151" i="4"/>
  <c r="B151" i="4"/>
  <c r="F151" i="4" s="1"/>
  <c r="A152" i="4"/>
  <c r="E152" i="4" l="1"/>
  <c r="C152" i="4"/>
  <c r="D152" i="4"/>
  <c r="A153" i="4"/>
  <c r="B152" i="4"/>
  <c r="F152" i="4" s="1"/>
  <c r="E153" i="4" l="1"/>
  <c r="D153" i="4"/>
  <c r="C153" i="4"/>
  <c r="B153" i="4"/>
  <c r="F153" i="4" s="1"/>
  <c r="A154" i="4"/>
  <c r="E154" i="4" l="1"/>
  <c r="D154" i="4"/>
  <c r="C154" i="4"/>
  <c r="B154" i="4"/>
  <c r="F154" i="4" s="1"/>
  <c r="A155" i="4"/>
  <c r="E155" i="4" l="1"/>
  <c r="C155" i="4"/>
  <c r="D155" i="4"/>
  <c r="B155" i="4"/>
  <c r="F155" i="4" s="1"/>
  <c r="A156" i="4"/>
  <c r="C156" i="4" l="1"/>
  <c r="E156" i="4"/>
  <c r="D156" i="4"/>
  <c r="A157" i="4"/>
  <c r="B156" i="4"/>
  <c r="F156" i="4" s="1"/>
  <c r="E157" i="4" l="1"/>
  <c r="D157" i="4"/>
  <c r="C157" i="4"/>
  <c r="B157" i="4"/>
  <c r="F157" i="4" s="1"/>
  <c r="A158" i="4"/>
  <c r="E158" i="4" l="1"/>
  <c r="D158" i="4"/>
  <c r="C158" i="4"/>
  <c r="B158" i="4"/>
  <c r="F158" i="4" s="1"/>
  <c r="A159" i="4"/>
  <c r="E159" i="4" l="1"/>
  <c r="D159" i="4"/>
  <c r="A160" i="4"/>
  <c r="C159" i="4"/>
  <c r="B159" i="4"/>
  <c r="F159" i="4" s="1"/>
  <c r="C160" i="4" l="1"/>
  <c r="E160" i="4"/>
  <c r="D160" i="4"/>
  <c r="B160" i="4"/>
  <c r="F160" i="4" s="1"/>
  <c r="A161" i="4"/>
  <c r="E161" i="4" l="1"/>
  <c r="D161" i="4"/>
  <c r="C161" i="4"/>
  <c r="B161" i="4"/>
  <c r="F161" i="4" s="1"/>
  <c r="A162" i="4"/>
  <c r="E162" i="4" l="1"/>
  <c r="D162" i="4"/>
  <c r="C162" i="4"/>
  <c r="A163" i="4"/>
  <c r="B162" i="4"/>
  <c r="F162" i="4" s="1"/>
  <c r="E163" i="4" l="1"/>
  <c r="D163" i="4"/>
  <c r="B163" i="4"/>
  <c r="F163" i="4" s="1"/>
  <c r="C163" i="4"/>
  <c r="A164" i="4"/>
  <c r="E164" i="4" l="1"/>
  <c r="D164" i="4"/>
  <c r="B164" i="4"/>
  <c r="F164" i="4" s="1"/>
  <c r="C164" i="4"/>
  <c r="A165" i="4"/>
  <c r="E165" i="4" l="1"/>
  <c r="D165" i="4"/>
  <c r="C165" i="4"/>
  <c r="A166" i="4"/>
  <c r="B165" i="4"/>
  <c r="F165" i="4" s="1"/>
  <c r="E166" i="4" l="1"/>
  <c r="D166" i="4"/>
  <c r="C166" i="4"/>
  <c r="B166" i="4"/>
  <c r="F166" i="4" s="1"/>
  <c r="A167" i="4"/>
  <c r="E167" i="4" l="1"/>
  <c r="D167" i="4"/>
  <c r="C167" i="4"/>
  <c r="B167" i="4"/>
  <c r="F167" i="4" s="1"/>
  <c r="A168" i="4"/>
  <c r="E168" i="4" l="1"/>
  <c r="D168" i="4"/>
  <c r="B168" i="4"/>
  <c r="F168" i="4" s="1"/>
  <c r="C168" i="4"/>
  <c r="A169" i="4"/>
  <c r="E169" i="4" l="1"/>
  <c r="D169" i="4"/>
  <c r="C169" i="4"/>
  <c r="B169" i="4"/>
  <c r="F169" i="4" s="1"/>
  <c r="A170" i="4"/>
  <c r="E170" i="4" l="1"/>
  <c r="D170" i="4"/>
  <c r="C170" i="4"/>
  <c r="A171" i="4"/>
  <c r="B170" i="4"/>
  <c r="F170" i="4" s="1"/>
  <c r="E171" i="4" l="1"/>
  <c r="D171" i="4"/>
  <c r="C171" i="4"/>
  <c r="B171" i="4"/>
  <c r="F171" i="4" s="1"/>
  <c r="A172" i="4"/>
  <c r="E172" i="4" l="1"/>
  <c r="D172" i="4"/>
  <c r="C172" i="4"/>
  <c r="A173" i="4"/>
  <c r="B172" i="4"/>
  <c r="F172" i="4" s="1"/>
  <c r="E173" i="4" l="1"/>
  <c r="D173" i="4"/>
  <c r="C173" i="4"/>
  <c r="B173" i="4"/>
  <c r="F173" i="4" s="1"/>
  <c r="A174" i="4"/>
  <c r="E174" i="4" l="1"/>
  <c r="D174" i="4"/>
  <c r="C174" i="4"/>
  <c r="A175" i="4"/>
  <c r="B174" i="4"/>
  <c r="F174" i="4" s="1"/>
  <c r="E175" i="4" l="1"/>
  <c r="D175" i="4"/>
  <c r="C175" i="4"/>
  <c r="A176" i="4"/>
  <c r="B175" i="4"/>
  <c r="F175" i="4" s="1"/>
  <c r="D176" i="4" l="1"/>
  <c r="E176" i="4"/>
  <c r="B176" i="4"/>
  <c r="F176" i="4" s="1"/>
  <c r="C176" i="4"/>
  <c r="A177" i="4"/>
  <c r="E177" i="4" l="1"/>
  <c r="D177" i="4"/>
  <c r="C177" i="4"/>
  <c r="B177" i="4"/>
  <c r="F177" i="4" s="1"/>
  <c r="A178" i="4"/>
  <c r="E178" i="4" l="1"/>
  <c r="D178" i="4"/>
  <c r="C178" i="4"/>
  <c r="A179" i="4"/>
  <c r="B178" i="4"/>
  <c r="F178" i="4" s="1"/>
  <c r="E179" i="4" l="1"/>
  <c r="D179" i="4"/>
  <c r="C179" i="4"/>
  <c r="B179" i="4"/>
  <c r="F179" i="4" s="1"/>
  <c r="A180" i="4"/>
  <c r="E180" i="4" l="1"/>
  <c r="D180" i="4"/>
  <c r="A181" i="4"/>
  <c r="B180" i="4"/>
  <c r="F180" i="4" s="1"/>
  <c r="C180" i="4"/>
  <c r="E181" i="4" l="1"/>
  <c r="D181" i="4"/>
  <c r="C181" i="4"/>
  <c r="B181" i="4"/>
  <c r="F181" i="4" s="1"/>
  <c r="A182" i="4"/>
  <c r="E182" i="4" l="1"/>
  <c r="D182" i="4"/>
  <c r="C182" i="4"/>
  <c r="A183" i="4"/>
  <c r="B182" i="4"/>
  <c r="F182" i="4" s="1"/>
  <c r="E183" i="4" l="1"/>
  <c r="D183" i="4"/>
  <c r="C183" i="4"/>
  <c r="A184" i="4"/>
  <c r="B183" i="4"/>
  <c r="F183" i="4" s="1"/>
  <c r="E184" i="4" l="1"/>
  <c r="D184" i="4"/>
  <c r="C184" i="4"/>
  <c r="B184" i="4"/>
  <c r="F184" i="4" s="1"/>
  <c r="A185" i="4"/>
  <c r="E185" i="4" l="1"/>
  <c r="D185" i="4"/>
  <c r="C185" i="4"/>
  <c r="B185" i="4"/>
  <c r="F185" i="4" s="1"/>
  <c r="A186" i="4"/>
  <c r="E186" i="4" l="1"/>
  <c r="D186" i="4"/>
  <c r="C186" i="4"/>
  <c r="A187" i="4"/>
  <c r="B186" i="4"/>
  <c r="F186" i="4" s="1"/>
  <c r="E187" i="4" l="1"/>
  <c r="D187" i="4"/>
  <c r="C187" i="4"/>
  <c r="B187" i="4"/>
  <c r="F187" i="4" s="1"/>
  <c r="A188" i="4"/>
  <c r="E188" i="4" l="1"/>
  <c r="D188" i="4"/>
  <c r="C188" i="4"/>
  <c r="A189" i="4"/>
  <c r="B188" i="4"/>
  <c r="F188" i="4" s="1"/>
  <c r="E189" i="4" l="1"/>
  <c r="D189" i="4"/>
  <c r="C189" i="4"/>
  <c r="B189" i="4"/>
  <c r="F189" i="4" s="1"/>
  <c r="A190" i="4"/>
  <c r="E190" i="4" l="1"/>
  <c r="D190" i="4"/>
  <c r="C190" i="4"/>
  <c r="A191" i="4"/>
  <c r="B190" i="4"/>
  <c r="F190" i="4" s="1"/>
  <c r="E191" i="4" l="1"/>
  <c r="D191" i="4"/>
  <c r="C191" i="4"/>
  <c r="A192" i="4"/>
  <c r="B191" i="4"/>
  <c r="F191" i="4" s="1"/>
  <c r="E192" i="4" l="1"/>
  <c r="D192" i="4"/>
  <c r="B192" i="4"/>
  <c r="F192" i="4" s="1"/>
  <c r="C192" i="4"/>
  <c r="A193" i="4"/>
  <c r="E193" i="4" l="1"/>
  <c r="D193" i="4"/>
  <c r="C193" i="4"/>
  <c r="B193" i="4"/>
  <c r="F193" i="4" s="1"/>
  <c r="A194" i="4"/>
  <c r="E194" i="4" l="1"/>
  <c r="D194" i="4"/>
  <c r="C194" i="4"/>
  <c r="A195" i="4"/>
  <c r="B194" i="4"/>
  <c r="F194" i="4" s="1"/>
  <c r="E195" i="4" l="1"/>
  <c r="D195" i="4"/>
  <c r="C195" i="4"/>
  <c r="B195" i="4"/>
  <c r="F195" i="4" s="1"/>
  <c r="A196" i="4"/>
  <c r="E196" i="4" l="1"/>
  <c r="D196" i="4"/>
  <c r="A197" i="4"/>
  <c r="B196" i="4"/>
  <c r="F196" i="4" s="1"/>
  <c r="C196" i="4"/>
  <c r="E197" i="4" l="1"/>
  <c r="D197" i="4"/>
  <c r="C197" i="4"/>
  <c r="B197" i="4"/>
  <c r="F197" i="4" s="1"/>
  <c r="A198" i="4"/>
  <c r="E198" i="4" l="1"/>
  <c r="D198" i="4"/>
  <c r="C198" i="4"/>
  <c r="A199" i="4"/>
  <c r="B198" i="4"/>
  <c r="F198" i="4" s="1"/>
  <c r="E199" i="4" l="1"/>
  <c r="D199" i="4"/>
  <c r="C199" i="4"/>
  <c r="A200" i="4"/>
  <c r="B199" i="4"/>
  <c r="F199" i="4" s="1"/>
  <c r="E200" i="4" l="1"/>
  <c r="D200" i="4"/>
  <c r="C200" i="4"/>
  <c r="B200" i="4"/>
  <c r="F200" i="4" s="1"/>
  <c r="A201" i="4"/>
  <c r="E201" i="4" l="1"/>
  <c r="D201" i="4"/>
  <c r="C201" i="4"/>
  <c r="B201" i="4"/>
  <c r="F201" i="4" s="1"/>
  <c r="A202" i="4"/>
  <c r="E202" i="4" l="1"/>
  <c r="D202" i="4"/>
  <c r="C202" i="4"/>
  <c r="A203" i="4"/>
  <c r="B202" i="4"/>
  <c r="F202" i="4" s="1"/>
  <c r="E203" i="4" l="1"/>
  <c r="D203" i="4"/>
  <c r="C203" i="4"/>
  <c r="B203" i="4"/>
  <c r="F203" i="4" s="1"/>
  <c r="A204" i="4"/>
  <c r="E204" i="4" l="1"/>
  <c r="D204" i="4"/>
  <c r="C204" i="4"/>
  <c r="A205" i="4"/>
  <c r="B204" i="4"/>
  <c r="F204" i="4" s="1"/>
  <c r="E205" i="4" l="1"/>
  <c r="D205" i="4"/>
  <c r="C205" i="4"/>
  <c r="B205" i="4"/>
  <c r="F205" i="4" s="1"/>
  <c r="A206" i="4"/>
  <c r="E206" i="4" l="1"/>
  <c r="D206" i="4"/>
  <c r="C206" i="4"/>
  <c r="A207" i="4"/>
  <c r="B206" i="4"/>
  <c r="F206" i="4" s="1"/>
  <c r="E207" i="4" l="1"/>
  <c r="D207" i="4"/>
  <c r="C207" i="4"/>
  <c r="A208" i="4"/>
  <c r="B207" i="4"/>
  <c r="F207" i="4" s="1"/>
  <c r="E208" i="4" l="1"/>
  <c r="D208" i="4"/>
  <c r="B208" i="4"/>
  <c r="F208" i="4" s="1"/>
  <c r="C208" i="4"/>
  <c r="A209" i="4"/>
  <c r="E209" i="4" l="1"/>
  <c r="D209" i="4"/>
  <c r="C209" i="4"/>
  <c r="B209" i="4"/>
  <c r="F209" i="4" s="1"/>
  <c r="A210" i="4"/>
  <c r="E210" i="4" l="1"/>
  <c r="D210" i="4"/>
  <c r="C210" i="4"/>
  <c r="A211" i="4"/>
  <c r="B210" i="4"/>
  <c r="F210" i="4" s="1"/>
  <c r="E211" i="4" l="1"/>
  <c r="D211" i="4"/>
  <c r="C211" i="4"/>
  <c r="B211" i="4"/>
  <c r="F211" i="4" s="1"/>
  <c r="A212" i="4"/>
  <c r="E212" i="4" l="1"/>
  <c r="A213" i="4"/>
  <c r="C212" i="4"/>
  <c r="D212" i="4"/>
  <c r="B212" i="4"/>
  <c r="F212" i="4" s="1"/>
  <c r="E213" i="4" l="1"/>
  <c r="D213" i="4"/>
  <c r="C213" i="4"/>
  <c r="B213" i="4"/>
  <c r="F213" i="4" s="1"/>
  <c r="A214" i="4"/>
  <c r="E214" i="4" l="1"/>
  <c r="D214" i="4"/>
  <c r="C214" i="4"/>
  <c r="A215" i="4"/>
  <c r="B214" i="4"/>
  <c r="F214" i="4" s="1"/>
  <c r="E215" i="4" l="1"/>
  <c r="D215" i="4"/>
  <c r="C215" i="4"/>
  <c r="A216" i="4"/>
  <c r="B215" i="4"/>
  <c r="F215" i="4" s="1"/>
  <c r="E216" i="4" l="1"/>
  <c r="D216" i="4"/>
  <c r="C216" i="4"/>
  <c r="B216" i="4"/>
  <c r="F216" i="4" s="1"/>
  <c r="A217" i="4"/>
  <c r="E217" i="4" l="1"/>
  <c r="D217" i="4"/>
  <c r="C217" i="4"/>
  <c r="B217" i="4"/>
  <c r="F217" i="4" s="1"/>
  <c r="A218" i="4"/>
  <c r="E218" i="4" l="1"/>
  <c r="D218" i="4"/>
  <c r="C218" i="4"/>
  <c r="A219" i="4"/>
  <c r="B218" i="4"/>
  <c r="F218" i="4" s="1"/>
  <c r="E219" i="4" l="1"/>
  <c r="D219" i="4"/>
  <c r="C219" i="4"/>
  <c r="B219" i="4"/>
  <c r="F219" i="4" s="1"/>
  <c r="A220" i="4"/>
  <c r="E220" i="4" l="1"/>
  <c r="D220" i="4"/>
  <c r="C220" i="4"/>
  <c r="A221" i="4"/>
  <c r="B220" i="4"/>
  <c r="F220" i="4" s="1"/>
  <c r="E221" i="4" l="1"/>
  <c r="D221" i="4"/>
  <c r="C221" i="4"/>
  <c r="B221" i="4"/>
  <c r="F221" i="4" s="1"/>
  <c r="A222" i="4"/>
  <c r="E222" i="4" l="1"/>
  <c r="D222" i="4"/>
  <c r="C222" i="4"/>
  <c r="A223" i="4"/>
  <c r="B222" i="4"/>
  <c r="F222" i="4" s="1"/>
  <c r="E223" i="4" l="1"/>
  <c r="D223" i="4"/>
  <c r="C223" i="4"/>
  <c r="A224" i="4"/>
  <c r="B223" i="4"/>
  <c r="F223" i="4" s="1"/>
  <c r="E224" i="4" l="1"/>
  <c r="D224" i="4"/>
  <c r="B224" i="4"/>
  <c r="F224" i="4" s="1"/>
  <c r="C224" i="4"/>
  <c r="A225" i="4"/>
  <c r="E225" i="4" l="1"/>
  <c r="D225" i="4"/>
  <c r="C225" i="4"/>
  <c r="B225" i="4"/>
  <c r="F225" i="4" s="1"/>
  <c r="A226" i="4"/>
  <c r="E226" i="4" l="1"/>
  <c r="D226" i="4"/>
  <c r="C226" i="4"/>
  <c r="A227" i="4"/>
  <c r="B226" i="4"/>
  <c r="F226" i="4" s="1"/>
  <c r="E227" i="4" l="1"/>
  <c r="D227" i="4"/>
  <c r="C227" i="4"/>
  <c r="B227" i="4"/>
  <c r="F227" i="4" s="1"/>
  <c r="A228" i="4"/>
  <c r="E228" i="4" l="1"/>
  <c r="D228" i="4"/>
  <c r="B228" i="4"/>
  <c r="F228" i="4" s="1"/>
  <c r="A229" i="4"/>
  <c r="C228" i="4"/>
  <c r="E229" i="4" l="1"/>
  <c r="D229" i="4"/>
  <c r="C229" i="4"/>
  <c r="B229" i="4"/>
  <c r="F229" i="4" s="1"/>
  <c r="A230" i="4"/>
  <c r="E230" i="4" l="1"/>
  <c r="D230" i="4"/>
  <c r="C230" i="4"/>
  <c r="B230" i="4"/>
  <c r="F230" i="4" s="1"/>
  <c r="A231" i="4"/>
  <c r="E231" i="4" l="1"/>
  <c r="D231" i="4"/>
  <c r="C231" i="4"/>
  <c r="A232" i="4"/>
  <c r="B231" i="4"/>
  <c r="F231" i="4" s="1"/>
  <c r="E232" i="4" l="1"/>
  <c r="D232" i="4"/>
  <c r="C232" i="4"/>
  <c r="B232" i="4"/>
  <c r="F232" i="4" s="1"/>
  <c r="A233" i="4"/>
  <c r="E233" i="4" l="1"/>
  <c r="D233" i="4"/>
  <c r="C233" i="4"/>
  <c r="B233" i="4"/>
  <c r="F233" i="4" s="1"/>
  <c r="A234" i="4"/>
  <c r="E234" i="4" l="1"/>
  <c r="D234" i="4"/>
  <c r="C234" i="4"/>
  <c r="A235" i="4"/>
  <c r="B234" i="4"/>
  <c r="F234" i="4" s="1"/>
  <c r="E235" i="4" l="1"/>
  <c r="D235" i="4"/>
  <c r="C235" i="4"/>
  <c r="A236" i="4"/>
  <c r="B235" i="4"/>
  <c r="F235" i="4" s="1"/>
  <c r="E236" i="4" l="1"/>
  <c r="D236" i="4"/>
  <c r="C236" i="4"/>
  <c r="B236" i="4"/>
  <c r="F236" i="4" s="1"/>
  <c r="A237" i="4"/>
  <c r="E237" i="4" l="1"/>
  <c r="D237" i="4"/>
  <c r="C237" i="4"/>
  <c r="B237" i="4"/>
  <c r="F237" i="4" s="1"/>
  <c r="A238" i="4"/>
  <c r="E238" i="4" l="1"/>
  <c r="D238" i="4"/>
  <c r="C238" i="4"/>
  <c r="A239" i="4"/>
  <c r="B238" i="4"/>
  <c r="F238" i="4" s="1"/>
  <c r="E239" i="4" l="1"/>
  <c r="D239" i="4"/>
  <c r="C239" i="4"/>
  <c r="B239" i="4"/>
  <c r="F239" i="4" s="1"/>
  <c r="A240" i="4"/>
  <c r="D240" i="4" l="1"/>
  <c r="E240" i="4"/>
  <c r="C240" i="4"/>
  <c r="A241" i="4"/>
  <c r="B240" i="4"/>
  <c r="F240" i="4" s="1"/>
  <c r="E241" i="4" l="1"/>
  <c r="D241" i="4"/>
  <c r="C241" i="4"/>
  <c r="B241" i="4"/>
  <c r="F241" i="4" s="1"/>
  <c r="A242" i="4"/>
  <c r="E242" i="4" l="1"/>
  <c r="D242" i="4"/>
  <c r="C242" i="4"/>
  <c r="A243" i="4"/>
  <c r="B242" i="4"/>
  <c r="F242" i="4" s="1"/>
  <c r="E243" i="4" l="1"/>
  <c r="D243" i="4"/>
  <c r="C243" i="4"/>
  <c r="A244" i="4"/>
  <c r="B243" i="4"/>
  <c r="F243" i="4" s="1"/>
  <c r="E244" i="4" l="1"/>
  <c r="B244" i="4"/>
  <c r="F244" i="4" s="1"/>
  <c r="D244" i="4"/>
  <c r="A245" i="4"/>
  <c r="C244" i="4"/>
  <c r="E245" i="4" l="1"/>
  <c r="D245" i="4"/>
  <c r="C245" i="4"/>
  <c r="B245" i="4"/>
  <c r="F245" i="4" s="1"/>
  <c r="A246" i="4"/>
  <c r="E246" i="4" l="1"/>
  <c r="D246" i="4"/>
  <c r="C246" i="4"/>
  <c r="A247" i="4"/>
  <c r="B246" i="4"/>
  <c r="F246" i="4" s="1"/>
  <c r="E247" i="4" l="1"/>
  <c r="D247" i="4"/>
  <c r="C247" i="4"/>
  <c r="B247" i="4"/>
  <c r="F247" i="4" s="1"/>
  <c r="A248" i="4"/>
  <c r="E248" i="4" l="1"/>
  <c r="D248" i="4"/>
  <c r="C248" i="4"/>
  <c r="B248" i="4"/>
  <c r="F248" i="4" s="1"/>
  <c r="A249" i="4"/>
  <c r="E249" i="4" l="1"/>
  <c r="D249" i="4"/>
  <c r="C249" i="4"/>
  <c r="B249" i="4"/>
  <c r="F249" i="4" s="1"/>
  <c r="A250" i="4"/>
  <c r="E250" i="4" l="1"/>
  <c r="D250" i="4"/>
  <c r="C250" i="4"/>
  <c r="B250" i="4"/>
  <c r="F250" i="4" s="1"/>
  <c r="A251" i="4"/>
  <c r="E251" i="4" l="1"/>
  <c r="D251" i="4"/>
  <c r="C251" i="4"/>
  <c r="B251" i="4"/>
  <c r="F251" i="4" s="1"/>
  <c r="A252" i="4"/>
  <c r="E252" i="4" l="1"/>
  <c r="D252" i="4"/>
  <c r="C252" i="4"/>
  <c r="A253" i="4"/>
  <c r="B252" i="4"/>
  <c r="F252" i="4" s="1"/>
  <c r="E253" i="4" l="1"/>
  <c r="D253" i="4"/>
  <c r="C253" i="4"/>
  <c r="B253" i="4"/>
  <c r="F253" i="4" s="1"/>
  <c r="A254" i="4"/>
  <c r="E254" i="4" l="1"/>
  <c r="D254" i="4"/>
  <c r="C254" i="4"/>
  <c r="A255" i="4"/>
  <c r="B254" i="4"/>
  <c r="F254" i="4" s="1"/>
  <c r="E255" i="4" l="1"/>
  <c r="D255" i="4"/>
  <c r="C255" i="4"/>
  <c r="A256" i="4"/>
  <c r="B255" i="4"/>
  <c r="F255" i="4" s="1"/>
  <c r="E256" i="4" l="1"/>
  <c r="D256" i="4"/>
  <c r="B256" i="4"/>
  <c r="F256" i="4" s="1"/>
  <c r="C256" i="4"/>
  <c r="A257" i="4"/>
  <c r="E257" i="4" l="1"/>
  <c r="D257" i="4"/>
  <c r="C257" i="4"/>
  <c r="B257" i="4"/>
  <c r="F257" i="4" s="1"/>
  <c r="A258" i="4"/>
  <c r="E258" i="4" l="1"/>
  <c r="D258" i="4"/>
  <c r="C258" i="4"/>
  <c r="A259" i="4"/>
  <c r="B258" i="4"/>
  <c r="F258" i="4" s="1"/>
  <c r="E259" i="4" l="1"/>
  <c r="D259" i="4"/>
  <c r="C259" i="4"/>
  <c r="B259" i="4"/>
  <c r="F259" i="4" s="1"/>
</calcChain>
</file>

<file path=xl/sharedStrings.xml><?xml version="1.0" encoding="utf-8"?>
<sst xmlns="http://schemas.openxmlformats.org/spreadsheetml/2006/main" count="30" uniqueCount="27">
  <si>
    <t>disclaimer</t>
  </si>
  <si>
    <t>copyright</t>
  </si>
  <si>
    <t>DEZE SHEET VERBERGEN EN VERSLEUTELEN</t>
  </si>
  <si>
    <t>-</t>
  </si>
  <si>
    <t>y-lijn</t>
  </si>
  <si>
    <t>x-lijn</t>
  </si>
  <si>
    <t>m2</t>
  </si>
  <si>
    <r>
      <t>m</t>
    </r>
    <r>
      <rPr>
        <vertAlign val="superscript"/>
        <sz val="9"/>
        <rFont val="Arial"/>
        <family val="2"/>
      </rPr>
      <t>2</t>
    </r>
  </si>
  <si>
    <t>Gebruiksfunctie</t>
  </si>
  <si>
    <t>nieuwbouw</t>
  </si>
  <si>
    <t>industriefunctie</t>
  </si>
  <si>
    <t>bestaande bouw</t>
  </si>
  <si>
    <t>Pnorm</t>
  </si>
  <si>
    <t>A</t>
  </si>
  <si>
    <t>Industriefunctie, nieuwbouw</t>
  </si>
  <si>
    <t>Industriefunctie, bestaande bouw</t>
  </si>
  <si>
    <t>Overige niet-slaapfuncties, nieuwbouw</t>
  </si>
  <si>
    <t>Overige niet-slaapfuncties, bestaande bouw</t>
  </si>
  <si>
    <t>punt</t>
  </si>
  <si>
    <t>overige niet-slaapfuncties</t>
  </si>
  <si>
    <t>keuze</t>
  </si>
  <si>
    <t>De berekening van de afstandsbijdrage is gebaseerd op NEN 6079+C1:2016/A1:2018 die in juni 2018 is gepubliceerd door NEN. CBRA bv aanvaart geen aansprakelijkheid voor eventuele onjuistheden in of ongewenste effecten door gebruik van de berekeningstool.</t>
  </si>
  <si>
    <t>Het copyright van de berekeningstool berust bij CBRA bv</t>
  </si>
  <si>
    <t>Gebruiksoppervlakte NEN 6079-compartiment (A)</t>
  </si>
  <si>
    <t>Bouwwerkfase</t>
  </si>
  <si>
    <r>
      <t xml:space="preserve">Bepaling van de normkans, </t>
    </r>
    <r>
      <rPr>
        <b/>
        <i/>
        <sz val="9"/>
        <rFont val="Arial"/>
        <family val="2"/>
      </rPr>
      <t>P</t>
    </r>
    <r>
      <rPr>
        <b/>
        <vertAlign val="subscript"/>
        <sz val="9"/>
        <rFont val="Arial"/>
        <family val="2"/>
      </rPr>
      <t>norm</t>
    </r>
  </si>
  <si>
    <t xml:space="preserve">De berekening van de normcurve is gebaseerd op NEN 6079+C1/A1:2018 die in juni 2018 is gepubliceerd door NEN. CBRA bv 
aanvaart geen aansprakelijkheid voor eventuele onjuistheden in of ongewenste effecten door gebruik van de berekeningstool.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</si>
</sst>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_-* #,##0_-;\-* #,##0_-;_-* &quot;-&quot;??_-;_-@_-"/>
  </numFmts>
  <fonts count="1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i/>
      <sz val="9"/>
      <name val="Arial"/>
      <family val="2"/>
    </font>
    <font>
      <b/>
      <vertAlign val="subscript"/>
      <sz val="9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D171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165" fontId="0" fillId="0" borderId="0" xfId="0" applyNumberFormat="1"/>
    <xf numFmtId="0" fontId="2" fillId="0" borderId="0" xfId="0" applyFont="1"/>
    <xf numFmtId="0" fontId="0" fillId="2" borderId="0" xfId="0" applyFill="1"/>
    <xf numFmtId="0" fontId="4" fillId="0" borderId="0" xfId="0" applyFont="1"/>
    <xf numFmtId="0" fontId="0" fillId="3" borderId="0" xfId="0" applyFill="1"/>
    <xf numFmtId="0" fontId="0" fillId="0" borderId="0" xfId="0" applyFill="1"/>
    <xf numFmtId="0" fontId="4" fillId="0" borderId="0" xfId="0" applyFont="1" applyFill="1"/>
    <xf numFmtId="166" fontId="5" fillId="4" borderId="9" xfId="1" applyNumberFormat="1" applyFont="1" applyFill="1" applyBorder="1" applyAlignment="1" applyProtection="1">
      <alignment horizontal="left" vertical="center"/>
      <protection locked="0"/>
    </xf>
    <xf numFmtId="0" fontId="0" fillId="5" borderId="0" xfId="0" applyFill="1"/>
    <xf numFmtId="0" fontId="4" fillId="5" borderId="0" xfId="0" applyFont="1" applyFill="1"/>
    <xf numFmtId="1" fontId="0" fillId="0" borderId="0" xfId="0" applyNumberFormat="1"/>
    <xf numFmtId="165" fontId="4" fillId="0" borderId="0" xfId="0" applyNumberFormat="1" applyFont="1" applyAlignment="1">
      <alignment horizontal="center"/>
    </xf>
    <xf numFmtId="0" fontId="11" fillId="6" borderId="1" xfId="0" applyFont="1" applyFill="1" applyBorder="1"/>
    <xf numFmtId="0" fontId="12" fillId="6" borderId="2" xfId="0" applyFont="1" applyFill="1" applyBorder="1"/>
    <xf numFmtId="0" fontId="11" fillId="6" borderId="3" xfId="0" applyFont="1" applyFill="1" applyBorder="1"/>
    <xf numFmtId="0" fontId="11" fillId="6" borderId="4" xfId="0" applyFont="1" applyFill="1" applyBorder="1"/>
    <xf numFmtId="0" fontId="12" fillId="6" borderId="0" xfId="0" applyFont="1" applyFill="1" applyBorder="1"/>
    <xf numFmtId="0" fontId="11" fillId="6" borderId="5" xfId="0" applyFont="1" applyFill="1" applyBorder="1"/>
    <xf numFmtId="0" fontId="13" fillId="6" borderId="0" xfId="0" applyFont="1" applyFill="1" applyBorder="1" applyAlignment="1">
      <alignment horizontal="left" vertical="top" wrapText="1"/>
    </xf>
    <xf numFmtId="0" fontId="11" fillId="6" borderId="6" xfId="0" applyFont="1" applyFill="1" applyBorder="1"/>
    <xf numFmtId="0" fontId="11" fillId="6" borderId="7" xfId="0" applyFont="1" applyFill="1" applyBorder="1"/>
    <xf numFmtId="0" fontId="11" fillId="6" borderId="8" xfId="0" applyFont="1" applyFill="1" applyBorder="1"/>
    <xf numFmtId="0" fontId="0" fillId="4" borderId="1" xfId="0" applyFill="1" applyBorder="1"/>
    <xf numFmtId="0" fontId="8" fillId="4" borderId="2" xfId="0" applyFont="1" applyFill="1" applyBorder="1"/>
    <xf numFmtId="0" fontId="0" fillId="4" borderId="2" xfId="0" applyFill="1" applyBorder="1"/>
    <xf numFmtId="0" fontId="3" fillId="4" borderId="2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7" fillId="4" borderId="0" xfId="0" applyFont="1" applyFill="1" applyBorder="1"/>
    <xf numFmtId="0" fontId="0" fillId="4" borderId="0" xfId="0" applyFill="1" applyBorder="1"/>
    <xf numFmtId="0" fontId="0" fillId="4" borderId="5" xfId="0" applyFill="1" applyBorder="1"/>
    <xf numFmtId="0" fontId="5" fillId="4" borderId="0" xfId="0" applyFont="1" applyFill="1" applyBorder="1"/>
    <xf numFmtId="0" fontId="5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right"/>
    </xf>
    <xf numFmtId="165" fontId="10" fillId="4" borderId="0" xfId="1" applyNumberFormat="1" applyFont="1" applyFill="1" applyBorder="1" applyAlignment="1">
      <alignment horizontal="right" vertical="center"/>
    </xf>
    <xf numFmtId="0" fontId="5" fillId="4" borderId="0" xfId="0" applyNumberFormat="1" applyFont="1" applyFill="1" applyBorder="1" applyAlignment="1">
      <alignment vertical="center"/>
    </xf>
    <xf numFmtId="2" fontId="5" fillId="4" borderId="0" xfId="1" applyNumberFormat="1" applyFont="1" applyFill="1" applyBorder="1" applyAlignment="1">
      <alignment horizontal="right" vertical="center"/>
    </xf>
    <xf numFmtId="0" fontId="5" fillId="4" borderId="0" xfId="0" applyNumberFormat="1" applyFont="1" applyFill="1" applyBorder="1"/>
    <xf numFmtId="1" fontId="5" fillId="4" borderId="0" xfId="1" applyNumberFormat="1" applyFont="1" applyFill="1" applyBorder="1" applyAlignment="1">
      <alignment horizontal="right"/>
    </xf>
    <xf numFmtId="0" fontId="4" fillId="4" borderId="5" xfId="0" applyFont="1" applyFill="1" applyBorder="1"/>
    <xf numFmtId="0" fontId="4" fillId="4" borderId="0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8" fillId="4" borderId="0" xfId="0" applyFont="1" applyFill="1" applyBorder="1"/>
    <xf numFmtId="0" fontId="3" fillId="4" borderId="0" xfId="0" applyFont="1" applyFill="1" applyBorder="1"/>
    <xf numFmtId="0" fontId="10" fillId="4" borderId="0" xfId="0" applyFont="1" applyFill="1" applyBorder="1"/>
    <xf numFmtId="0" fontId="9" fillId="4" borderId="0" xfId="0" applyFont="1" applyFill="1" applyBorder="1" applyAlignment="1">
      <alignment horizontal="left" vertical="top" wrapText="1" shrinkToFit="1"/>
    </xf>
    <xf numFmtId="0" fontId="9" fillId="4" borderId="0" xfId="0" applyFont="1" applyFill="1" applyBorder="1" applyAlignment="1">
      <alignment horizontal="left" vertical="top" wrapText="1" shrinkToFi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 vertical="top" wrapText="1"/>
    </xf>
    <xf numFmtId="0" fontId="16" fillId="4" borderId="0" xfId="0" applyFont="1" applyFill="1" applyAlignment="1">
      <alignment horizontal="center" vertical="top" wrapText="1"/>
    </xf>
    <xf numFmtId="0" fontId="16" fillId="4" borderId="5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 vertical="top" wrapText="1"/>
    </xf>
    <xf numFmtId="0" fontId="16" fillId="4" borderId="7" xfId="0" applyFont="1" applyFill="1" applyBorder="1" applyAlignment="1">
      <alignment horizontal="center" vertical="top" wrapText="1"/>
    </xf>
    <xf numFmtId="0" fontId="16" fillId="4" borderId="8" xfId="0" applyFont="1" applyFill="1" applyBorder="1" applyAlignment="1">
      <alignment horizontal="center" vertical="top" wrapText="1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0487804878049"/>
          <c:y val="4.7428884327310947E-2"/>
          <c:w val="0.83689024390243905"/>
          <c:h val="0.79455316409023125"/>
        </c:manualLayout>
      </c:layout>
      <c:scatterChart>
        <c:scatterStyle val="lineMarker"/>
        <c:varyColors val="0"/>
        <c:ser>
          <c:idx val="0"/>
          <c:order val="0"/>
          <c:tx>
            <c:strRef>
              <c:f>'NEN 6079 (verbergen)'!$B$11</c:f>
              <c:strCache>
                <c:ptCount val="1"/>
                <c:pt idx="0">
                  <c:v>Industriefunctie, nieuwbouw</c:v>
                </c:pt>
              </c:strCache>
            </c:strRef>
          </c:tx>
          <c:spPr>
            <a:ln w="28575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'NEN 6079 (verbergen)'!$A$17:$A$259</c:f>
              <c:numCache>
                <c:formatCode>General</c:formatCode>
                <c:ptCount val="243"/>
                <c:pt idx="0">
                  <c:v>0</c:v>
                </c:pt>
                <c:pt idx="1">
                  <c:v>1000</c:v>
                </c:pt>
                <c:pt idx="2">
                  <c:v>1100</c:v>
                </c:pt>
                <c:pt idx="3">
                  <c:v>1200</c:v>
                </c:pt>
                <c:pt idx="4">
                  <c:v>1300</c:v>
                </c:pt>
                <c:pt idx="5">
                  <c:v>1400</c:v>
                </c:pt>
                <c:pt idx="6">
                  <c:v>1500</c:v>
                </c:pt>
                <c:pt idx="7">
                  <c:v>1600</c:v>
                </c:pt>
                <c:pt idx="8">
                  <c:v>1700</c:v>
                </c:pt>
                <c:pt idx="9">
                  <c:v>1800</c:v>
                </c:pt>
                <c:pt idx="10">
                  <c:v>1900</c:v>
                </c:pt>
                <c:pt idx="11">
                  <c:v>2000</c:v>
                </c:pt>
                <c:pt idx="12">
                  <c:v>2100</c:v>
                </c:pt>
                <c:pt idx="13">
                  <c:v>2200</c:v>
                </c:pt>
                <c:pt idx="14">
                  <c:v>2300</c:v>
                </c:pt>
                <c:pt idx="15">
                  <c:v>2400</c:v>
                </c:pt>
                <c:pt idx="16">
                  <c:v>2500</c:v>
                </c:pt>
                <c:pt idx="17">
                  <c:v>2600</c:v>
                </c:pt>
                <c:pt idx="18">
                  <c:v>2700</c:v>
                </c:pt>
                <c:pt idx="19">
                  <c:v>2800</c:v>
                </c:pt>
                <c:pt idx="20">
                  <c:v>2900</c:v>
                </c:pt>
                <c:pt idx="21">
                  <c:v>3000</c:v>
                </c:pt>
                <c:pt idx="22">
                  <c:v>3100</c:v>
                </c:pt>
                <c:pt idx="23">
                  <c:v>3200</c:v>
                </c:pt>
                <c:pt idx="24">
                  <c:v>3300</c:v>
                </c:pt>
                <c:pt idx="25">
                  <c:v>3400</c:v>
                </c:pt>
                <c:pt idx="26">
                  <c:v>3500</c:v>
                </c:pt>
                <c:pt idx="27">
                  <c:v>3600</c:v>
                </c:pt>
                <c:pt idx="28">
                  <c:v>3700</c:v>
                </c:pt>
                <c:pt idx="29">
                  <c:v>3800</c:v>
                </c:pt>
                <c:pt idx="30">
                  <c:v>3900</c:v>
                </c:pt>
                <c:pt idx="31">
                  <c:v>4000</c:v>
                </c:pt>
                <c:pt idx="32">
                  <c:v>4100</c:v>
                </c:pt>
                <c:pt idx="33">
                  <c:v>4200</c:v>
                </c:pt>
                <c:pt idx="34">
                  <c:v>4300</c:v>
                </c:pt>
                <c:pt idx="35">
                  <c:v>4400</c:v>
                </c:pt>
                <c:pt idx="36">
                  <c:v>4500</c:v>
                </c:pt>
                <c:pt idx="37">
                  <c:v>4600</c:v>
                </c:pt>
                <c:pt idx="38">
                  <c:v>4700</c:v>
                </c:pt>
                <c:pt idx="39">
                  <c:v>4800</c:v>
                </c:pt>
                <c:pt idx="40">
                  <c:v>4900</c:v>
                </c:pt>
                <c:pt idx="41">
                  <c:v>5000</c:v>
                </c:pt>
                <c:pt idx="42">
                  <c:v>5100</c:v>
                </c:pt>
                <c:pt idx="43">
                  <c:v>5200</c:v>
                </c:pt>
                <c:pt idx="44">
                  <c:v>5300</c:v>
                </c:pt>
                <c:pt idx="45">
                  <c:v>5400</c:v>
                </c:pt>
                <c:pt idx="46">
                  <c:v>5500</c:v>
                </c:pt>
                <c:pt idx="47">
                  <c:v>5600</c:v>
                </c:pt>
                <c:pt idx="48">
                  <c:v>5700</c:v>
                </c:pt>
                <c:pt idx="49">
                  <c:v>5800</c:v>
                </c:pt>
                <c:pt idx="50">
                  <c:v>5900</c:v>
                </c:pt>
                <c:pt idx="51">
                  <c:v>6000</c:v>
                </c:pt>
                <c:pt idx="52">
                  <c:v>6100</c:v>
                </c:pt>
                <c:pt idx="53">
                  <c:v>6200</c:v>
                </c:pt>
                <c:pt idx="54">
                  <c:v>6300</c:v>
                </c:pt>
                <c:pt idx="55">
                  <c:v>6400</c:v>
                </c:pt>
                <c:pt idx="56">
                  <c:v>6500</c:v>
                </c:pt>
                <c:pt idx="57">
                  <c:v>6600</c:v>
                </c:pt>
                <c:pt idx="58">
                  <c:v>6700</c:v>
                </c:pt>
                <c:pt idx="59">
                  <c:v>6800</c:v>
                </c:pt>
                <c:pt idx="60">
                  <c:v>6900</c:v>
                </c:pt>
                <c:pt idx="61">
                  <c:v>7000</c:v>
                </c:pt>
                <c:pt idx="62">
                  <c:v>7100</c:v>
                </c:pt>
                <c:pt idx="63">
                  <c:v>7200</c:v>
                </c:pt>
                <c:pt idx="64">
                  <c:v>7300</c:v>
                </c:pt>
                <c:pt idx="65">
                  <c:v>7400</c:v>
                </c:pt>
                <c:pt idx="66">
                  <c:v>7500</c:v>
                </c:pt>
                <c:pt idx="67">
                  <c:v>7600</c:v>
                </c:pt>
                <c:pt idx="68">
                  <c:v>7700</c:v>
                </c:pt>
                <c:pt idx="69">
                  <c:v>7800</c:v>
                </c:pt>
                <c:pt idx="70">
                  <c:v>7900</c:v>
                </c:pt>
                <c:pt idx="71">
                  <c:v>8000</c:v>
                </c:pt>
                <c:pt idx="72">
                  <c:v>8100</c:v>
                </c:pt>
                <c:pt idx="73">
                  <c:v>8200</c:v>
                </c:pt>
                <c:pt idx="74">
                  <c:v>8300</c:v>
                </c:pt>
                <c:pt idx="75">
                  <c:v>8400</c:v>
                </c:pt>
                <c:pt idx="76">
                  <c:v>8500</c:v>
                </c:pt>
                <c:pt idx="77">
                  <c:v>8750</c:v>
                </c:pt>
                <c:pt idx="78">
                  <c:v>9000</c:v>
                </c:pt>
                <c:pt idx="79">
                  <c:v>9250</c:v>
                </c:pt>
                <c:pt idx="80">
                  <c:v>9500</c:v>
                </c:pt>
                <c:pt idx="81">
                  <c:v>9750</c:v>
                </c:pt>
                <c:pt idx="82">
                  <c:v>10000</c:v>
                </c:pt>
                <c:pt idx="83">
                  <c:v>10250</c:v>
                </c:pt>
                <c:pt idx="84">
                  <c:v>10500</c:v>
                </c:pt>
                <c:pt idx="85">
                  <c:v>10750</c:v>
                </c:pt>
                <c:pt idx="86">
                  <c:v>11000</c:v>
                </c:pt>
                <c:pt idx="87">
                  <c:v>11250</c:v>
                </c:pt>
                <c:pt idx="88">
                  <c:v>11500</c:v>
                </c:pt>
                <c:pt idx="89">
                  <c:v>11750</c:v>
                </c:pt>
                <c:pt idx="90">
                  <c:v>12000</c:v>
                </c:pt>
                <c:pt idx="91">
                  <c:v>12250</c:v>
                </c:pt>
                <c:pt idx="92">
                  <c:v>12500</c:v>
                </c:pt>
                <c:pt idx="93">
                  <c:v>12750</c:v>
                </c:pt>
                <c:pt idx="94">
                  <c:v>13000</c:v>
                </c:pt>
                <c:pt idx="95">
                  <c:v>13250</c:v>
                </c:pt>
                <c:pt idx="96">
                  <c:v>13500</c:v>
                </c:pt>
                <c:pt idx="97">
                  <c:v>13750</c:v>
                </c:pt>
                <c:pt idx="98">
                  <c:v>14000</c:v>
                </c:pt>
                <c:pt idx="99">
                  <c:v>14250</c:v>
                </c:pt>
                <c:pt idx="100">
                  <c:v>14500</c:v>
                </c:pt>
                <c:pt idx="101">
                  <c:v>14750</c:v>
                </c:pt>
                <c:pt idx="102">
                  <c:v>15000</c:v>
                </c:pt>
                <c:pt idx="103">
                  <c:v>15250</c:v>
                </c:pt>
                <c:pt idx="104">
                  <c:v>15500</c:v>
                </c:pt>
                <c:pt idx="105">
                  <c:v>15750</c:v>
                </c:pt>
                <c:pt idx="106">
                  <c:v>16000</c:v>
                </c:pt>
                <c:pt idx="107">
                  <c:v>16250</c:v>
                </c:pt>
                <c:pt idx="108">
                  <c:v>16500</c:v>
                </c:pt>
                <c:pt idx="109">
                  <c:v>16750</c:v>
                </c:pt>
                <c:pt idx="110">
                  <c:v>17000</c:v>
                </c:pt>
                <c:pt idx="111">
                  <c:v>17250</c:v>
                </c:pt>
                <c:pt idx="112">
                  <c:v>17500</c:v>
                </c:pt>
                <c:pt idx="113">
                  <c:v>17750</c:v>
                </c:pt>
                <c:pt idx="114">
                  <c:v>18000</c:v>
                </c:pt>
                <c:pt idx="115">
                  <c:v>18250</c:v>
                </c:pt>
                <c:pt idx="116">
                  <c:v>18500</c:v>
                </c:pt>
                <c:pt idx="117">
                  <c:v>18750</c:v>
                </c:pt>
                <c:pt idx="118">
                  <c:v>19000</c:v>
                </c:pt>
                <c:pt idx="119">
                  <c:v>19250</c:v>
                </c:pt>
                <c:pt idx="120">
                  <c:v>19500</c:v>
                </c:pt>
                <c:pt idx="121">
                  <c:v>19750</c:v>
                </c:pt>
                <c:pt idx="122">
                  <c:v>20000</c:v>
                </c:pt>
                <c:pt idx="123">
                  <c:v>20250</c:v>
                </c:pt>
                <c:pt idx="124">
                  <c:v>20500</c:v>
                </c:pt>
                <c:pt idx="125">
                  <c:v>20750</c:v>
                </c:pt>
                <c:pt idx="126">
                  <c:v>21000</c:v>
                </c:pt>
                <c:pt idx="127">
                  <c:v>21250</c:v>
                </c:pt>
                <c:pt idx="128">
                  <c:v>21500</c:v>
                </c:pt>
                <c:pt idx="129">
                  <c:v>21750</c:v>
                </c:pt>
                <c:pt idx="130">
                  <c:v>22000</c:v>
                </c:pt>
                <c:pt idx="131">
                  <c:v>22250</c:v>
                </c:pt>
                <c:pt idx="132">
                  <c:v>22500</c:v>
                </c:pt>
                <c:pt idx="133">
                  <c:v>22750</c:v>
                </c:pt>
                <c:pt idx="134">
                  <c:v>23000</c:v>
                </c:pt>
                <c:pt idx="135">
                  <c:v>23250</c:v>
                </c:pt>
                <c:pt idx="136">
                  <c:v>23500</c:v>
                </c:pt>
                <c:pt idx="137">
                  <c:v>23750</c:v>
                </c:pt>
                <c:pt idx="138">
                  <c:v>24000</c:v>
                </c:pt>
                <c:pt idx="139">
                  <c:v>24250</c:v>
                </c:pt>
                <c:pt idx="140">
                  <c:v>24500</c:v>
                </c:pt>
                <c:pt idx="141">
                  <c:v>24750</c:v>
                </c:pt>
                <c:pt idx="142">
                  <c:v>25000</c:v>
                </c:pt>
                <c:pt idx="143">
                  <c:v>25250</c:v>
                </c:pt>
                <c:pt idx="144">
                  <c:v>25500</c:v>
                </c:pt>
                <c:pt idx="145">
                  <c:v>25750</c:v>
                </c:pt>
                <c:pt idx="146">
                  <c:v>26000</c:v>
                </c:pt>
                <c:pt idx="147">
                  <c:v>26250</c:v>
                </c:pt>
                <c:pt idx="148">
                  <c:v>26500</c:v>
                </c:pt>
                <c:pt idx="149">
                  <c:v>26750</c:v>
                </c:pt>
                <c:pt idx="150">
                  <c:v>27000</c:v>
                </c:pt>
                <c:pt idx="151">
                  <c:v>27250</c:v>
                </c:pt>
                <c:pt idx="152">
                  <c:v>27500</c:v>
                </c:pt>
                <c:pt idx="153">
                  <c:v>27750</c:v>
                </c:pt>
                <c:pt idx="154">
                  <c:v>28000</c:v>
                </c:pt>
                <c:pt idx="155">
                  <c:v>28250</c:v>
                </c:pt>
                <c:pt idx="156">
                  <c:v>28500</c:v>
                </c:pt>
                <c:pt idx="157">
                  <c:v>28750</c:v>
                </c:pt>
                <c:pt idx="158">
                  <c:v>29000</c:v>
                </c:pt>
                <c:pt idx="159">
                  <c:v>29250</c:v>
                </c:pt>
                <c:pt idx="160">
                  <c:v>29500</c:v>
                </c:pt>
                <c:pt idx="161">
                  <c:v>29750</c:v>
                </c:pt>
                <c:pt idx="162">
                  <c:v>30000</c:v>
                </c:pt>
                <c:pt idx="163">
                  <c:v>30250</c:v>
                </c:pt>
                <c:pt idx="164">
                  <c:v>30500</c:v>
                </c:pt>
                <c:pt idx="165">
                  <c:v>30750</c:v>
                </c:pt>
                <c:pt idx="166">
                  <c:v>31000</c:v>
                </c:pt>
                <c:pt idx="167">
                  <c:v>31250</c:v>
                </c:pt>
                <c:pt idx="168">
                  <c:v>31500</c:v>
                </c:pt>
                <c:pt idx="169">
                  <c:v>31750</c:v>
                </c:pt>
                <c:pt idx="170">
                  <c:v>32000</c:v>
                </c:pt>
                <c:pt idx="171">
                  <c:v>32250</c:v>
                </c:pt>
                <c:pt idx="172">
                  <c:v>32500</c:v>
                </c:pt>
                <c:pt idx="173">
                  <c:v>32750</c:v>
                </c:pt>
                <c:pt idx="174">
                  <c:v>33000</c:v>
                </c:pt>
                <c:pt idx="175">
                  <c:v>33250</c:v>
                </c:pt>
                <c:pt idx="176">
                  <c:v>33500</c:v>
                </c:pt>
                <c:pt idx="177">
                  <c:v>33750</c:v>
                </c:pt>
                <c:pt idx="178">
                  <c:v>34000</c:v>
                </c:pt>
                <c:pt idx="179">
                  <c:v>34250</c:v>
                </c:pt>
                <c:pt idx="180">
                  <c:v>34500</c:v>
                </c:pt>
                <c:pt idx="181">
                  <c:v>34750</c:v>
                </c:pt>
                <c:pt idx="182">
                  <c:v>35000</c:v>
                </c:pt>
                <c:pt idx="183">
                  <c:v>35250</c:v>
                </c:pt>
                <c:pt idx="184">
                  <c:v>35500</c:v>
                </c:pt>
                <c:pt idx="185">
                  <c:v>35750</c:v>
                </c:pt>
                <c:pt idx="186">
                  <c:v>36000</c:v>
                </c:pt>
                <c:pt idx="187">
                  <c:v>36250</c:v>
                </c:pt>
                <c:pt idx="188">
                  <c:v>36500</c:v>
                </c:pt>
                <c:pt idx="189">
                  <c:v>36750</c:v>
                </c:pt>
                <c:pt idx="190">
                  <c:v>37000</c:v>
                </c:pt>
                <c:pt idx="191">
                  <c:v>37250</c:v>
                </c:pt>
                <c:pt idx="192">
                  <c:v>37500</c:v>
                </c:pt>
                <c:pt idx="193">
                  <c:v>37750</c:v>
                </c:pt>
                <c:pt idx="194">
                  <c:v>38000</c:v>
                </c:pt>
                <c:pt idx="195">
                  <c:v>38250</c:v>
                </c:pt>
                <c:pt idx="196">
                  <c:v>38500</c:v>
                </c:pt>
                <c:pt idx="197">
                  <c:v>38750</c:v>
                </c:pt>
                <c:pt idx="198">
                  <c:v>39000</c:v>
                </c:pt>
                <c:pt idx="199">
                  <c:v>39250</c:v>
                </c:pt>
                <c:pt idx="200">
                  <c:v>39500</c:v>
                </c:pt>
                <c:pt idx="201">
                  <c:v>39750</c:v>
                </c:pt>
                <c:pt idx="202">
                  <c:v>40000</c:v>
                </c:pt>
                <c:pt idx="203">
                  <c:v>40250</c:v>
                </c:pt>
                <c:pt idx="204">
                  <c:v>40500</c:v>
                </c:pt>
                <c:pt idx="205">
                  <c:v>40750</c:v>
                </c:pt>
                <c:pt idx="206">
                  <c:v>41000</c:v>
                </c:pt>
                <c:pt idx="207">
                  <c:v>41250</c:v>
                </c:pt>
                <c:pt idx="208">
                  <c:v>41500</c:v>
                </c:pt>
                <c:pt idx="209">
                  <c:v>41750</c:v>
                </c:pt>
                <c:pt idx="210">
                  <c:v>42000</c:v>
                </c:pt>
                <c:pt idx="211">
                  <c:v>42250</c:v>
                </c:pt>
                <c:pt idx="212">
                  <c:v>42500</c:v>
                </c:pt>
                <c:pt idx="213">
                  <c:v>42750</c:v>
                </c:pt>
                <c:pt idx="214">
                  <c:v>43000</c:v>
                </c:pt>
                <c:pt idx="215">
                  <c:v>43250</c:v>
                </c:pt>
                <c:pt idx="216">
                  <c:v>43500</c:v>
                </c:pt>
                <c:pt idx="217">
                  <c:v>43750</c:v>
                </c:pt>
                <c:pt idx="218">
                  <c:v>44000</c:v>
                </c:pt>
                <c:pt idx="219">
                  <c:v>44250</c:v>
                </c:pt>
                <c:pt idx="220">
                  <c:v>44500</c:v>
                </c:pt>
                <c:pt idx="221">
                  <c:v>44750</c:v>
                </c:pt>
                <c:pt idx="222">
                  <c:v>45000</c:v>
                </c:pt>
                <c:pt idx="223">
                  <c:v>45250</c:v>
                </c:pt>
                <c:pt idx="224">
                  <c:v>45500</c:v>
                </c:pt>
                <c:pt idx="225">
                  <c:v>45750</c:v>
                </c:pt>
                <c:pt idx="226">
                  <c:v>46000</c:v>
                </c:pt>
                <c:pt idx="227">
                  <c:v>46250</c:v>
                </c:pt>
                <c:pt idx="228">
                  <c:v>46500</c:v>
                </c:pt>
                <c:pt idx="229">
                  <c:v>46750</c:v>
                </c:pt>
                <c:pt idx="230">
                  <c:v>47000</c:v>
                </c:pt>
                <c:pt idx="231">
                  <c:v>47250</c:v>
                </c:pt>
                <c:pt idx="232">
                  <c:v>47500</c:v>
                </c:pt>
                <c:pt idx="233">
                  <c:v>47750</c:v>
                </c:pt>
                <c:pt idx="234">
                  <c:v>48000</c:v>
                </c:pt>
                <c:pt idx="235">
                  <c:v>48250</c:v>
                </c:pt>
                <c:pt idx="236">
                  <c:v>48500</c:v>
                </c:pt>
                <c:pt idx="237">
                  <c:v>48750</c:v>
                </c:pt>
                <c:pt idx="238">
                  <c:v>49000</c:v>
                </c:pt>
                <c:pt idx="239">
                  <c:v>49250</c:v>
                </c:pt>
                <c:pt idx="240">
                  <c:v>49500</c:v>
                </c:pt>
                <c:pt idx="241">
                  <c:v>49750</c:v>
                </c:pt>
                <c:pt idx="242">
                  <c:v>50000</c:v>
                </c:pt>
              </c:numCache>
            </c:numRef>
          </c:xVal>
          <c:yVal>
            <c:numRef>
              <c:f>'NEN 6079 (verbergen)'!$B$17:$B$259</c:f>
              <c:numCache>
                <c:formatCode>General</c:formatCode>
                <c:ptCount val="24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0.3952</c:v>
                </c:pt>
                <c:pt idx="18">
                  <c:v>0.39040000000000002</c:v>
                </c:pt>
                <c:pt idx="19">
                  <c:v>0.38560000000000005</c:v>
                </c:pt>
                <c:pt idx="20">
                  <c:v>0.38080000000000003</c:v>
                </c:pt>
                <c:pt idx="21">
                  <c:v>0.376</c:v>
                </c:pt>
                <c:pt idx="22">
                  <c:v>0.37119999999999997</c:v>
                </c:pt>
                <c:pt idx="23">
                  <c:v>0.3664</c:v>
                </c:pt>
                <c:pt idx="24">
                  <c:v>0.36160000000000003</c:v>
                </c:pt>
                <c:pt idx="25">
                  <c:v>0.35680000000000001</c:v>
                </c:pt>
                <c:pt idx="26">
                  <c:v>0.35199999999999998</c:v>
                </c:pt>
                <c:pt idx="27">
                  <c:v>0.34720000000000001</c:v>
                </c:pt>
                <c:pt idx="28">
                  <c:v>0.34240000000000004</c:v>
                </c:pt>
                <c:pt idx="29">
                  <c:v>0.33760000000000001</c:v>
                </c:pt>
                <c:pt idx="30">
                  <c:v>0.33279999999999998</c:v>
                </c:pt>
                <c:pt idx="31">
                  <c:v>0.32800000000000001</c:v>
                </c:pt>
                <c:pt idx="32">
                  <c:v>0.32320000000000004</c:v>
                </c:pt>
                <c:pt idx="33">
                  <c:v>0.31840000000000002</c:v>
                </c:pt>
                <c:pt idx="34">
                  <c:v>0.31359999999999999</c:v>
                </c:pt>
                <c:pt idx="35">
                  <c:v>0.30880000000000002</c:v>
                </c:pt>
                <c:pt idx="36">
                  <c:v>0.30400000000000005</c:v>
                </c:pt>
                <c:pt idx="37">
                  <c:v>0.29920000000000002</c:v>
                </c:pt>
                <c:pt idx="38">
                  <c:v>0.2944</c:v>
                </c:pt>
                <c:pt idx="39">
                  <c:v>0.28960000000000002</c:v>
                </c:pt>
                <c:pt idx="40">
                  <c:v>0.28480000000000005</c:v>
                </c:pt>
                <c:pt idx="41">
                  <c:v>0.27999332192123061</c:v>
                </c:pt>
                <c:pt idx="42">
                  <c:v>0.27368908373870582</c:v>
                </c:pt>
                <c:pt idx="43">
                  <c:v>0.26764512229391607</c:v>
                </c:pt>
                <c:pt idx="44">
                  <c:v>0.26184599046185336</c:v>
                </c:pt>
                <c:pt idx="45">
                  <c:v>0.25627742658399993</c:v>
                </c:pt>
                <c:pt idx="46">
                  <c:v>0.2509262436196687</c:v>
                </c:pt>
                <c:pt idx="47">
                  <c:v>0.24578023045425126</c:v>
                </c:pt>
                <c:pt idx="48">
                  <c:v>0.24082806384148786</c:v>
                </c:pt>
                <c:pt idx="49">
                  <c:v>0.23605922967057111</c:v>
                </c:pt>
                <c:pt idx="50">
                  <c:v>0.23146395242951467</c:v>
                </c:pt>
                <c:pt idx="51">
                  <c:v>0.22703313188931148</c:v>
                </c:pt>
                <c:pt idx="52">
                  <c:v>0.22275828616357271</c:v>
                </c:pt>
                <c:pt idx="53">
                  <c:v>0.21863150040932341</c:v>
                </c:pt>
                <c:pt idx="54">
                  <c:v>0.21464538052950458</c:v>
                </c:pt>
                <c:pt idx="55">
                  <c:v>0.21079301131906297</c:v>
                </c:pt>
                <c:pt idx="56">
                  <c:v>0.2070679185664194</c:v>
                </c:pt>
                <c:pt idx="57">
                  <c:v>0.20346403468229995</c:v>
                </c:pt>
                <c:pt idx="58">
                  <c:v>0.19997566747994502</c:v>
                </c:pt>
                <c:pt idx="59">
                  <c:v>0.19659747177570092</c:v>
                </c:pt>
                <c:pt idx="60">
                  <c:v>0.19332442351806894</c:v>
                </c:pt>
                <c:pt idx="61">
                  <c:v>0.19015179618722147</c:v>
                </c:pt>
                <c:pt idx="62">
                  <c:v>0.18707513923659633</c:v>
                </c:pt>
                <c:pt idx="63">
                  <c:v>0.1840902583739836</c:v>
                </c:pt>
                <c:pt idx="64">
                  <c:v>0.18119319750213325</c:v>
                </c:pt>
                <c:pt idx="65">
                  <c:v>0.17838022215869667</c:v>
                </c:pt>
                <c:pt idx="66">
                  <c:v>0.17564780431271712</c:v>
                </c:pt>
                <c:pt idx="67">
                  <c:v>0.17299260839016714</c:v>
                </c:pt>
                <c:pt idx="68">
                  <c:v>0.17041147841452964</c:v>
                </c:pt>
                <c:pt idx="69">
                  <c:v>0.16790142616030118</c:v>
                </c:pt>
                <c:pt idx="70">
                  <c:v>0.16545962022783592</c:v>
                </c:pt>
                <c:pt idx="71">
                  <c:v>0.16308337595726158</c:v>
                </c:pt>
                <c:pt idx="72">
                  <c:v>0.16077014610747337</c:v>
                </c:pt>
                <c:pt idx="73">
                  <c:v>0.1585175122335504</c:v>
                </c:pt>
                <c:pt idx="74">
                  <c:v>0.15632317670249432</c:v>
                </c:pt>
                <c:pt idx="75">
                  <c:v>0.15418495529299742</c:v>
                </c:pt>
                <c:pt idx="76">
                  <c:v>0.15210077033016067</c:v>
                </c:pt>
                <c:pt idx="77">
                  <c:v>0.14711397058420783</c:v>
                </c:pt>
                <c:pt idx="78">
                  <c:v>0.14242436515616475</c:v>
                </c:pt>
                <c:pt idx="79">
                  <c:v>0.13800670454683028</c:v>
                </c:pt>
                <c:pt idx="80">
                  <c:v>0.13383849120698837</c:v>
                </c:pt>
                <c:pt idx="81">
                  <c:v>0.12989961685596224</c:v>
                </c:pt>
                <c:pt idx="82">
                  <c:v>0.12617205545472615</c:v>
                </c:pt>
                <c:pt idx="83">
                  <c:v>0.1226396021463167</c:v>
                </c:pt>
                <c:pt idx="84">
                  <c:v>0.11928765035260698</c:v>
                </c:pt>
                <c:pt idx="85">
                  <c:v>0.11610300069426296</c:v>
                </c:pt>
                <c:pt idx="86">
                  <c:v>0.11307369657171221</c:v>
                </c:pt>
                <c:pt idx="87">
                  <c:v>0.11018888217826149</c:v>
                </c:pt>
                <c:pt idx="88">
                  <c:v>0.10743867946448905</c:v>
                </c:pt>
                <c:pt idx="89">
                  <c:v>0.10481408117563219</c:v>
                </c:pt>
                <c:pt idx="90">
                  <c:v>0.10230685757161384</c:v>
                </c:pt>
                <c:pt idx="91">
                  <c:v>9.9909474836299639E-2</c:v>
                </c:pt>
                <c:pt idx="92">
                  <c:v>9.7615023507009249E-2</c:v>
                </c:pt>
                <c:pt idx="93">
                  <c:v>9.5417155521593286E-2</c:v>
                </c:pt>
                <c:pt idx="94">
                  <c:v>9.3310028699923622E-2</c:v>
                </c:pt>
                <c:pt idx="95">
                  <c:v>9.1288257658304478E-2</c:v>
                </c:pt>
                <c:pt idx="96">
                  <c:v>8.9346870306252324E-2</c:v>
                </c:pt>
                <c:pt idx="97">
                  <c:v>8.7481269200950076E-2</c:v>
                </c:pt>
                <c:pt idx="98">
                  <c:v>8.568719714000686E-2</c:v>
                </c:pt>
                <c:pt idx="99">
                  <c:v>8.3960706461591456E-2</c:v>
                </c:pt>
                <c:pt idx="100">
                  <c:v>8.2298131595516508E-2</c:v>
                </c:pt>
                <c:pt idx="101">
                  <c:v>8.0696064471811393E-2</c:v>
                </c:pt>
                <c:pt idx="102">
                  <c:v>7.915133244670633E-2</c:v>
                </c:pt>
                <c:pt idx="103">
                  <c:v>7.7660978451319918E-2</c:v>
                </c:pt>
                <c:pt idx="104">
                  <c:v>7.6222243107043647E-2</c:v>
                </c:pt>
                <c:pt idx="105">
                  <c:v>7.4832548584687228E-2</c:v>
                </c:pt>
                <c:pt idx="106">
                  <c:v>7.3489484012809012E-2</c:v>
                </c:pt>
                <c:pt idx="107">
                  <c:v>7.2190792265020148E-2</c:v>
                </c:pt>
                <c:pt idx="108">
                  <c:v>7.0934357977048751E-2</c:v>
                </c:pt>
                <c:pt idx="109">
                  <c:v>6.9718196662477264E-2</c:v>
                </c:pt>
                <c:pt idx="110">
                  <c:v>6.8540444811760498E-2</c:v>
                </c:pt>
                <c:pt idx="111">
                  <c:v>6.7399350872747787E-2</c:v>
                </c:pt>
                <c:pt idx="112">
                  <c:v>6.6293267022766708E-2</c:v>
                </c:pt>
                <c:pt idx="113">
                  <c:v>6.5220641652641756E-2</c:v>
                </c:pt>
                <c:pt idx="114">
                  <c:v>6.418001249202368E-2</c:v>
                </c:pt>
                <c:pt idx="115">
                  <c:v>6.3170000313281544E-2</c:v>
                </c:pt>
                <c:pt idx="116">
                  <c:v>6.2189303158113614E-2</c:v>
                </c:pt>
                <c:pt idx="117">
                  <c:v>6.1236691037095482E-2</c:v>
                </c:pt>
                <c:pt idx="118">
                  <c:v>6.0311001057716911E-2</c:v>
                </c:pt>
                <c:pt idx="119">
                  <c:v>5.9411132941157289E-2</c:v>
                </c:pt>
                <c:pt idx="120">
                  <c:v>5.8536044892202807E-2</c:v>
                </c:pt>
                <c:pt idx="121">
                  <c:v>5.7684749790370943E-2</c:v>
                </c:pt>
                <c:pt idx="122">
                  <c:v>5.6856311673565751E-2</c:v>
                </c:pt>
                <c:pt idx="123">
                  <c:v>5.6049842488462211E-2</c:v>
                </c:pt>
                <c:pt idx="124">
                  <c:v>5.5264499084388068E-2</c:v>
                </c:pt>
                <c:pt idx="125">
                  <c:v>5.4499480429741225E-2</c:v>
                </c:pt>
                <c:pt idx="126">
                  <c:v>5.3754025032023027E-2</c:v>
                </c:pt>
                <c:pt idx="127">
                  <c:v>5.3027408544371595E-2</c:v>
                </c:pt>
                <c:pt idx="128">
                  <c:v>5.2318941543105131E-2</c:v>
                </c:pt>
                <c:pt idx="129">
                  <c:v>5.1627967462231854E-2</c:v>
                </c:pt>
                <c:pt idx="130">
                  <c:v>5.0953860672186158E-2</c:v>
                </c:pt>
                <c:pt idx="131">
                  <c:v>5.0296024691211687E-2</c:v>
                </c:pt>
                <c:pt idx="132">
                  <c:v>4.9653890518864222E-2</c:v>
                </c:pt>
                <c:pt idx="133">
                  <c:v>4.9026915082045958E-2</c:v>
                </c:pt>
                <c:pt idx="134">
                  <c:v>4.8414579784833746E-2</c:v>
                </c:pt>
                <c:pt idx="135">
                  <c:v>4.7816389154127024E-2</c:v>
                </c:pt>
                <c:pt idx="136">
                  <c:v>4.723186957383383E-2</c:v>
                </c:pt>
                <c:pt idx="137">
                  <c:v>4.6660568100935718E-2</c:v>
                </c:pt>
                <c:pt idx="138">
                  <c:v>4.6102051357338573E-2</c:v>
                </c:pt>
                <c:pt idx="139">
                  <c:v>4.5555904491928111E-2</c:v>
                </c:pt>
                <c:pt idx="140">
                  <c:v>4.5021730207710095E-2</c:v>
                </c:pt>
                <c:pt idx="141">
                  <c:v>4.4499147849340608E-2</c:v>
                </c:pt>
                <c:pt idx="142">
                  <c:v>4.398779254672959E-2</c:v>
                </c:pt>
                <c:pt idx="143">
                  <c:v>4.3487314410753083E-2</c:v>
                </c:pt>
                <c:pt idx="144">
                  <c:v>4.2997377777422678E-2</c:v>
                </c:pt>
                <c:pt idx="145">
                  <c:v>4.2517660497151367E-2</c:v>
                </c:pt>
                <c:pt idx="146">
                  <c:v>4.2047853266017947E-2</c:v>
                </c:pt>
                <c:pt idx="147">
                  <c:v>4.1587658996172228E-2</c:v>
                </c:pt>
                <c:pt idx="148">
                  <c:v>4.1136792222741803E-2</c:v>
                </c:pt>
                <c:pt idx="149">
                  <c:v>4.0694978544804167E-2</c:v>
                </c:pt>
                <c:pt idx="150">
                  <c:v>4.0261954098169898E-2</c:v>
                </c:pt>
                <c:pt idx="151">
                  <c:v>3.9837465057891965E-2</c:v>
                </c:pt>
                <c:pt idx="152">
                  <c:v>3.9421267168569425E-2</c:v>
                </c:pt>
                <c:pt idx="153">
                  <c:v>3.9013125300658355E-2</c:v>
                </c:pt>
                <c:pt idx="154">
                  <c:v>3.8612813031128304E-2</c:v>
                </c:pt>
                <c:pt idx="155">
                  <c:v>3.8220112246926535E-2</c:v>
                </c:pt>
                <c:pt idx="156">
                  <c:v>3.7834812769820723E-2</c:v>
                </c:pt>
                <c:pt idx="157">
                  <c:v>3.7456712001290353E-2</c:v>
                </c:pt>
                <c:pt idx="158">
                  <c:v>3.7085614586233127E-2</c:v>
                </c:pt>
                <c:pt idx="159">
                  <c:v>3.6721332094336742E-2</c:v>
                </c:pt>
                <c:pt idx="160">
                  <c:v>3.6363682718046707E-2</c:v>
                </c:pt>
                <c:pt idx="161">
                  <c:v>3.6012490986133371E-2</c:v>
                </c:pt>
                <c:pt idx="162">
                  <c:v>3.5667587491928866E-2</c:v>
                </c:pt>
                <c:pt idx="163">
                  <c:v>3.5328808635369267E-2</c:v>
                </c:pt>
                <c:pt idx="164">
                  <c:v>3.4995996378030907E-2</c:v>
                </c:pt>
                <c:pt idx="165">
                  <c:v>3.4668998010408868E-2</c:v>
                </c:pt>
                <c:pt idx="166">
                  <c:v>3.4347665930729132E-2</c:v>
                </c:pt>
                <c:pt idx="167">
                  <c:v>3.4031857434637748E-2</c:v>
                </c:pt>
                <c:pt idx="168">
                  <c:v>3.3721434515148412E-2</c:v>
                </c:pt>
                <c:pt idx="169">
                  <c:v>3.3416263672272101E-2</c:v>
                </c:pt>
                <c:pt idx="170">
                  <c:v>3.311621573178767E-2</c:v>
                </c:pt>
                <c:pt idx="171">
                  <c:v>3.2821165672648027E-2</c:v>
                </c:pt>
                <c:pt idx="172">
                  <c:v>3.253099246254583E-2</c:v>
                </c:pt>
                <c:pt idx="173">
                  <c:v>3.2245578901194956E-2</c:v>
                </c:pt>
                <c:pt idx="174">
                  <c:v>3.1964811470908724E-2</c:v>
                </c:pt>
                <c:pt idx="175">
                  <c:v>3.1688580194084659E-2</c:v>
                </c:pt>
                <c:pt idx="176">
                  <c:v>3.1416778497225246E-2</c:v>
                </c:pt>
                <c:pt idx="177">
                  <c:v>3.114930308115036E-2</c:v>
                </c:pt>
                <c:pt idx="178">
                  <c:v>3.0886053797075631E-2</c:v>
                </c:pt>
                <c:pt idx="179">
                  <c:v>3.062693352825022E-2</c:v>
                </c:pt>
                <c:pt idx="180">
                  <c:v>3.0371848076866815E-2</c:v>
                </c:pt>
                <c:pt idx="181">
                  <c:v>3.0120706055972713E-2</c:v>
                </c:pt>
                <c:pt idx="182">
                  <c:v>2.9873418786125969E-2</c:v>
                </c:pt>
                <c:pt idx="183">
                  <c:v>2.9629900196557087E-2</c:v>
                </c:pt>
                <c:pt idx="184">
                  <c:v>2.9390066730609239E-2</c:v>
                </c:pt>
                <c:pt idx="185">
                  <c:v>2.915383725524286E-2</c:v>
                </c:pt>
                <c:pt idx="186">
                  <c:v>2.8921132974402609E-2</c:v>
                </c:pt>
                <c:pt idx="187">
                  <c:v>2.8691877346058013E-2</c:v>
                </c:pt>
                <c:pt idx="188">
                  <c:v>2.8465996002735652E-2</c:v>
                </c:pt>
                <c:pt idx="189">
                  <c:v>2.8243416675375298E-2</c:v>
                </c:pt>
                <c:pt idx="190">
                  <c:v>2.802406912034754E-2</c:v>
                </c:pt>
                <c:pt idx="191">
                  <c:v>2.7807885049483168E-2</c:v>
                </c:pt>
                <c:pt idx="192">
                  <c:v>2.7594798062969408E-2</c:v>
                </c:pt>
                <c:pt idx="193">
                  <c:v>2.7384743584977569E-2</c:v>
                </c:pt>
                <c:pt idx="194">
                  <c:v>2.717765880189478E-2</c:v>
                </c:pt>
                <c:pt idx="195">
                  <c:v>2.6973482603036496E-2</c:v>
                </c:pt>
                <c:pt idx="196">
                  <c:v>2.677215552372578E-2</c:v>
                </c:pt>
                <c:pt idx="197">
                  <c:v>2.6573619690630434E-2</c:v>
                </c:pt>
                <c:pt idx="198">
                  <c:v>2.6377818769253061E-2</c:v>
                </c:pt>
                <c:pt idx="199">
                  <c:v>2.6184697913478119E-2</c:v>
                </c:pt>
                <c:pt idx="200">
                  <c:v>2.5994203717080912E-2</c:v>
                </c:pt>
                <c:pt idx="201">
                  <c:v>2.5806284167112344E-2</c:v>
                </c:pt>
                <c:pt idx="202">
                  <c:v>2.5620888599073351E-2</c:v>
                </c:pt>
                <c:pt idx="203">
                  <c:v>2.5437967653801886E-2</c:v>
                </c:pt>
                <c:pt idx="204">
                  <c:v>2.525747323599542E-2</c:v>
                </c:pt>
                <c:pt idx="205">
                  <c:v>2.5079358474297403E-2</c:v>
                </c:pt>
                <c:pt idx="206">
                  <c:v>2.4903577682880283E-2</c:v>
                </c:pt>
                <c:pt idx="207">
                  <c:v>2.4730086324459496E-2</c:v>
                </c:pt>
                <c:pt idx="208">
                  <c:v>2.4558840974677091E-2</c:v>
                </c:pt>
                <c:pt idx="209">
                  <c:v>2.4389799287796447E-2</c:v>
                </c:pt>
                <c:pt idx="210">
                  <c:v>2.4222919963652462E-2</c:v>
                </c:pt>
                <c:pt idx="211">
                  <c:v>2.4058162715803189E-2</c:v>
                </c:pt>
                <c:pt idx="212">
                  <c:v>2.3895488240834206E-2</c:v>
                </c:pt>
                <c:pt idx="213">
                  <c:v>2.3734858188765411E-2</c:v>
                </c:pt>
                <c:pt idx="214">
                  <c:v>2.357623513451625E-2</c:v>
                </c:pt>
                <c:pt idx="215">
                  <c:v>2.3419582550384233E-2</c:v>
                </c:pt>
                <c:pt idx="216">
                  <c:v>2.3264864779496682E-2</c:v>
                </c:pt>
                <c:pt idx="217">
                  <c:v>2.3112047010193783E-2</c:v>
                </c:pt>
                <c:pt idx="218">
                  <c:v>2.2961095251307788E-2</c:v>
                </c:pt>
                <c:pt idx="219">
                  <c:v>2.281197630829955E-2</c:v>
                </c:pt>
                <c:pt idx="220">
                  <c:v>2.2664657760220142E-2</c:v>
                </c:pt>
                <c:pt idx="221">
                  <c:v>2.2519107937463131E-2</c:v>
                </c:pt>
                <c:pt idx="222">
                  <c:v>2.2375295900276957E-2</c:v>
                </c:pt>
                <c:pt idx="223">
                  <c:v>2.223319141800674E-2</c:v>
                </c:pt>
                <c:pt idx="224">
                  <c:v>2.2092764949037915E-2</c:v>
                </c:pt>
                <c:pt idx="225">
                  <c:v>2.1953987621412704E-2</c:v>
                </c:pt>
                <c:pt idx="226">
                  <c:v>2.1816831214095191E-2</c:v>
                </c:pt>
                <c:pt idx="227">
                  <c:v>2.1681268138857946E-2</c:v>
                </c:pt>
                <c:pt idx="228">
                  <c:v>2.1547271422768244E-2</c:v>
                </c:pt>
                <c:pt idx="229">
                  <c:v>2.1414814691249364E-2</c:v>
                </c:pt>
                <c:pt idx="230">
                  <c:v>2.1283872151696078E-2</c:v>
                </c:pt>
                <c:pt idx="231">
                  <c:v>2.1154418577623121E-2</c:v>
                </c:pt>
                <c:pt idx="232">
                  <c:v>2.1026429293326199E-2</c:v>
                </c:pt>
                <c:pt idx="233">
                  <c:v>2.0899880159037383E-2</c:v>
                </c:pt>
                <c:pt idx="234">
                  <c:v>2.077474755655483E-2</c:v>
                </c:pt>
                <c:pt idx="235">
                  <c:v>2.065100837533124E-2</c:v>
                </c:pt>
                <c:pt idx="236">
                  <c:v>2.0528639999002517E-2</c:v>
                </c:pt>
                <c:pt idx="237">
                  <c:v>2.0407620292341194E-2</c:v>
                </c:pt>
                <c:pt idx="238">
                  <c:v>2.0287927588619362E-2</c:v>
                </c:pt>
                <c:pt idx="239">
                  <c:v>2.0169540677365785E-2</c:v>
                </c:pt>
                <c:pt idx="240">
                  <c:v>2.0052438792502948E-2</c:v>
                </c:pt>
                <c:pt idx="241">
                  <c:v>1.993660160085103E-2</c:v>
                </c:pt>
                <c:pt idx="242">
                  <c:v>1.9822009190984646E-2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27-49CB-B00F-B12E6DCE7050}"/>
            </c:ext>
          </c:extLst>
        </c:ser>
        <c:ser>
          <c:idx val="1"/>
          <c:order val="1"/>
          <c:tx>
            <c:strRef>
              <c:f>'NEN 6079 (verbergen)'!$C$11</c:f>
              <c:strCache>
                <c:ptCount val="1"/>
                <c:pt idx="0">
                  <c:v>Industriefunctie, bestaande bouw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'NEN 6079 (verbergen)'!$A$17:$A$259</c:f>
              <c:numCache>
                <c:formatCode>General</c:formatCode>
                <c:ptCount val="243"/>
                <c:pt idx="0">
                  <c:v>0</c:v>
                </c:pt>
                <c:pt idx="1">
                  <c:v>1000</c:v>
                </c:pt>
                <c:pt idx="2">
                  <c:v>1100</c:v>
                </c:pt>
                <c:pt idx="3">
                  <c:v>1200</c:v>
                </c:pt>
                <c:pt idx="4">
                  <c:v>1300</c:v>
                </c:pt>
                <c:pt idx="5">
                  <c:v>1400</c:v>
                </c:pt>
                <c:pt idx="6">
                  <c:v>1500</c:v>
                </c:pt>
                <c:pt idx="7">
                  <c:v>1600</c:v>
                </c:pt>
                <c:pt idx="8">
                  <c:v>1700</c:v>
                </c:pt>
                <c:pt idx="9">
                  <c:v>1800</c:v>
                </c:pt>
                <c:pt idx="10">
                  <c:v>1900</c:v>
                </c:pt>
                <c:pt idx="11">
                  <c:v>2000</c:v>
                </c:pt>
                <c:pt idx="12">
                  <c:v>2100</c:v>
                </c:pt>
                <c:pt idx="13">
                  <c:v>2200</c:v>
                </c:pt>
                <c:pt idx="14">
                  <c:v>2300</c:v>
                </c:pt>
                <c:pt idx="15">
                  <c:v>2400</c:v>
                </c:pt>
                <c:pt idx="16">
                  <c:v>2500</c:v>
                </c:pt>
                <c:pt idx="17">
                  <c:v>2600</c:v>
                </c:pt>
                <c:pt idx="18">
                  <c:v>2700</c:v>
                </c:pt>
                <c:pt idx="19">
                  <c:v>2800</c:v>
                </c:pt>
                <c:pt idx="20">
                  <c:v>2900</c:v>
                </c:pt>
                <c:pt idx="21">
                  <c:v>3000</c:v>
                </c:pt>
                <c:pt idx="22">
                  <c:v>3100</c:v>
                </c:pt>
                <c:pt idx="23">
                  <c:v>3200</c:v>
                </c:pt>
                <c:pt idx="24">
                  <c:v>3300</c:v>
                </c:pt>
                <c:pt idx="25">
                  <c:v>3400</c:v>
                </c:pt>
                <c:pt idx="26">
                  <c:v>3500</c:v>
                </c:pt>
                <c:pt idx="27">
                  <c:v>3600</c:v>
                </c:pt>
                <c:pt idx="28">
                  <c:v>3700</c:v>
                </c:pt>
                <c:pt idx="29">
                  <c:v>3800</c:v>
                </c:pt>
                <c:pt idx="30">
                  <c:v>3900</c:v>
                </c:pt>
                <c:pt idx="31">
                  <c:v>4000</c:v>
                </c:pt>
                <c:pt idx="32">
                  <c:v>4100</c:v>
                </c:pt>
                <c:pt idx="33">
                  <c:v>4200</c:v>
                </c:pt>
                <c:pt idx="34">
                  <c:v>4300</c:v>
                </c:pt>
                <c:pt idx="35">
                  <c:v>4400</c:v>
                </c:pt>
                <c:pt idx="36">
                  <c:v>4500</c:v>
                </c:pt>
                <c:pt idx="37">
                  <c:v>4600</c:v>
                </c:pt>
                <c:pt idx="38">
                  <c:v>4700</c:v>
                </c:pt>
                <c:pt idx="39">
                  <c:v>4800</c:v>
                </c:pt>
                <c:pt idx="40">
                  <c:v>4900</c:v>
                </c:pt>
                <c:pt idx="41">
                  <c:v>5000</c:v>
                </c:pt>
                <c:pt idx="42">
                  <c:v>5100</c:v>
                </c:pt>
                <c:pt idx="43">
                  <c:v>5200</c:v>
                </c:pt>
                <c:pt idx="44">
                  <c:v>5300</c:v>
                </c:pt>
                <c:pt idx="45">
                  <c:v>5400</c:v>
                </c:pt>
                <c:pt idx="46">
                  <c:v>5500</c:v>
                </c:pt>
                <c:pt idx="47">
                  <c:v>5600</c:v>
                </c:pt>
                <c:pt idx="48">
                  <c:v>5700</c:v>
                </c:pt>
                <c:pt idx="49">
                  <c:v>5800</c:v>
                </c:pt>
                <c:pt idx="50">
                  <c:v>5900</c:v>
                </c:pt>
                <c:pt idx="51">
                  <c:v>6000</c:v>
                </c:pt>
                <c:pt idx="52">
                  <c:v>6100</c:v>
                </c:pt>
                <c:pt idx="53">
                  <c:v>6200</c:v>
                </c:pt>
                <c:pt idx="54">
                  <c:v>6300</c:v>
                </c:pt>
                <c:pt idx="55">
                  <c:v>6400</c:v>
                </c:pt>
                <c:pt idx="56">
                  <c:v>6500</c:v>
                </c:pt>
                <c:pt idx="57">
                  <c:v>6600</c:v>
                </c:pt>
                <c:pt idx="58">
                  <c:v>6700</c:v>
                </c:pt>
                <c:pt idx="59">
                  <c:v>6800</c:v>
                </c:pt>
                <c:pt idx="60">
                  <c:v>6900</c:v>
                </c:pt>
                <c:pt idx="61">
                  <c:v>7000</c:v>
                </c:pt>
                <c:pt idx="62">
                  <c:v>7100</c:v>
                </c:pt>
                <c:pt idx="63">
                  <c:v>7200</c:v>
                </c:pt>
                <c:pt idx="64">
                  <c:v>7300</c:v>
                </c:pt>
                <c:pt idx="65">
                  <c:v>7400</c:v>
                </c:pt>
                <c:pt idx="66">
                  <c:v>7500</c:v>
                </c:pt>
                <c:pt idx="67">
                  <c:v>7600</c:v>
                </c:pt>
                <c:pt idx="68">
                  <c:v>7700</c:v>
                </c:pt>
                <c:pt idx="69">
                  <c:v>7800</c:v>
                </c:pt>
                <c:pt idx="70">
                  <c:v>7900</c:v>
                </c:pt>
                <c:pt idx="71">
                  <c:v>8000</c:v>
                </c:pt>
                <c:pt idx="72">
                  <c:v>8100</c:v>
                </c:pt>
                <c:pt idx="73">
                  <c:v>8200</c:v>
                </c:pt>
                <c:pt idx="74">
                  <c:v>8300</c:v>
                </c:pt>
                <c:pt idx="75">
                  <c:v>8400</c:v>
                </c:pt>
                <c:pt idx="76">
                  <c:v>8500</c:v>
                </c:pt>
                <c:pt idx="77">
                  <c:v>8750</c:v>
                </c:pt>
                <c:pt idx="78">
                  <c:v>9000</c:v>
                </c:pt>
                <c:pt idx="79">
                  <c:v>9250</c:v>
                </c:pt>
                <c:pt idx="80">
                  <c:v>9500</c:v>
                </c:pt>
                <c:pt idx="81">
                  <c:v>9750</c:v>
                </c:pt>
                <c:pt idx="82">
                  <c:v>10000</c:v>
                </c:pt>
                <c:pt idx="83">
                  <c:v>10250</c:v>
                </c:pt>
                <c:pt idx="84">
                  <c:v>10500</c:v>
                </c:pt>
                <c:pt idx="85">
                  <c:v>10750</c:v>
                </c:pt>
                <c:pt idx="86">
                  <c:v>11000</c:v>
                </c:pt>
                <c:pt idx="87">
                  <c:v>11250</c:v>
                </c:pt>
                <c:pt idx="88">
                  <c:v>11500</c:v>
                </c:pt>
                <c:pt idx="89">
                  <c:v>11750</c:v>
                </c:pt>
                <c:pt idx="90">
                  <c:v>12000</c:v>
                </c:pt>
                <c:pt idx="91">
                  <c:v>12250</c:v>
                </c:pt>
                <c:pt idx="92">
                  <c:v>12500</c:v>
                </c:pt>
                <c:pt idx="93">
                  <c:v>12750</c:v>
                </c:pt>
                <c:pt idx="94">
                  <c:v>13000</c:v>
                </c:pt>
                <c:pt idx="95">
                  <c:v>13250</c:v>
                </c:pt>
                <c:pt idx="96">
                  <c:v>13500</c:v>
                </c:pt>
                <c:pt idx="97">
                  <c:v>13750</c:v>
                </c:pt>
                <c:pt idx="98">
                  <c:v>14000</c:v>
                </c:pt>
                <c:pt idx="99">
                  <c:v>14250</c:v>
                </c:pt>
                <c:pt idx="100">
                  <c:v>14500</c:v>
                </c:pt>
                <c:pt idx="101">
                  <c:v>14750</c:v>
                </c:pt>
                <c:pt idx="102">
                  <c:v>15000</c:v>
                </c:pt>
                <c:pt idx="103">
                  <c:v>15250</c:v>
                </c:pt>
                <c:pt idx="104">
                  <c:v>15500</c:v>
                </c:pt>
                <c:pt idx="105">
                  <c:v>15750</c:v>
                </c:pt>
                <c:pt idx="106">
                  <c:v>16000</c:v>
                </c:pt>
                <c:pt idx="107">
                  <c:v>16250</c:v>
                </c:pt>
                <c:pt idx="108">
                  <c:v>16500</c:v>
                </c:pt>
                <c:pt idx="109">
                  <c:v>16750</c:v>
                </c:pt>
                <c:pt idx="110">
                  <c:v>17000</c:v>
                </c:pt>
                <c:pt idx="111">
                  <c:v>17250</c:v>
                </c:pt>
                <c:pt idx="112">
                  <c:v>17500</c:v>
                </c:pt>
                <c:pt idx="113">
                  <c:v>17750</c:v>
                </c:pt>
                <c:pt idx="114">
                  <c:v>18000</c:v>
                </c:pt>
                <c:pt idx="115">
                  <c:v>18250</c:v>
                </c:pt>
                <c:pt idx="116">
                  <c:v>18500</c:v>
                </c:pt>
                <c:pt idx="117">
                  <c:v>18750</c:v>
                </c:pt>
                <c:pt idx="118">
                  <c:v>19000</c:v>
                </c:pt>
                <c:pt idx="119">
                  <c:v>19250</c:v>
                </c:pt>
                <c:pt idx="120">
                  <c:v>19500</c:v>
                </c:pt>
                <c:pt idx="121">
                  <c:v>19750</c:v>
                </c:pt>
                <c:pt idx="122">
                  <c:v>20000</c:v>
                </c:pt>
                <c:pt idx="123">
                  <c:v>20250</c:v>
                </c:pt>
                <c:pt idx="124">
                  <c:v>20500</c:v>
                </c:pt>
                <c:pt idx="125">
                  <c:v>20750</c:v>
                </c:pt>
                <c:pt idx="126">
                  <c:v>21000</c:v>
                </c:pt>
                <c:pt idx="127">
                  <c:v>21250</c:v>
                </c:pt>
                <c:pt idx="128">
                  <c:v>21500</c:v>
                </c:pt>
                <c:pt idx="129">
                  <c:v>21750</c:v>
                </c:pt>
                <c:pt idx="130">
                  <c:v>22000</c:v>
                </c:pt>
                <c:pt idx="131">
                  <c:v>22250</c:v>
                </c:pt>
                <c:pt idx="132">
                  <c:v>22500</c:v>
                </c:pt>
                <c:pt idx="133">
                  <c:v>22750</c:v>
                </c:pt>
                <c:pt idx="134">
                  <c:v>23000</c:v>
                </c:pt>
                <c:pt idx="135">
                  <c:v>23250</c:v>
                </c:pt>
                <c:pt idx="136">
                  <c:v>23500</c:v>
                </c:pt>
                <c:pt idx="137">
                  <c:v>23750</c:v>
                </c:pt>
                <c:pt idx="138">
                  <c:v>24000</c:v>
                </c:pt>
                <c:pt idx="139">
                  <c:v>24250</c:v>
                </c:pt>
                <c:pt idx="140">
                  <c:v>24500</c:v>
                </c:pt>
                <c:pt idx="141">
                  <c:v>24750</c:v>
                </c:pt>
                <c:pt idx="142">
                  <c:v>25000</c:v>
                </c:pt>
                <c:pt idx="143">
                  <c:v>25250</c:v>
                </c:pt>
                <c:pt idx="144">
                  <c:v>25500</c:v>
                </c:pt>
                <c:pt idx="145">
                  <c:v>25750</c:v>
                </c:pt>
                <c:pt idx="146">
                  <c:v>26000</c:v>
                </c:pt>
                <c:pt idx="147">
                  <c:v>26250</c:v>
                </c:pt>
                <c:pt idx="148">
                  <c:v>26500</c:v>
                </c:pt>
                <c:pt idx="149">
                  <c:v>26750</c:v>
                </c:pt>
                <c:pt idx="150">
                  <c:v>27000</c:v>
                </c:pt>
                <c:pt idx="151">
                  <c:v>27250</c:v>
                </c:pt>
                <c:pt idx="152">
                  <c:v>27500</c:v>
                </c:pt>
                <c:pt idx="153">
                  <c:v>27750</c:v>
                </c:pt>
                <c:pt idx="154">
                  <c:v>28000</c:v>
                </c:pt>
                <c:pt idx="155">
                  <c:v>28250</c:v>
                </c:pt>
                <c:pt idx="156">
                  <c:v>28500</c:v>
                </c:pt>
                <c:pt idx="157">
                  <c:v>28750</c:v>
                </c:pt>
                <c:pt idx="158">
                  <c:v>29000</c:v>
                </c:pt>
                <c:pt idx="159">
                  <c:v>29250</c:v>
                </c:pt>
                <c:pt idx="160">
                  <c:v>29500</c:v>
                </c:pt>
                <c:pt idx="161">
                  <c:v>29750</c:v>
                </c:pt>
                <c:pt idx="162">
                  <c:v>30000</c:v>
                </c:pt>
                <c:pt idx="163">
                  <c:v>30250</c:v>
                </c:pt>
                <c:pt idx="164">
                  <c:v>30500</c:v>
                </c:pt>
                <c:pt idx="165">
                  <c:v>30750</c:v>
                </c:pt>
                <c:pt idx="166">
                  <c:v>31000</c:v>
                </c:pt>
                <c:pt idx="167">
                  <c:v>31250</c:v>
                </c:pt>
                <c:pt idx="168">
                  <c:v>31500</c:v>
                </c:pt>
                <c:pt idx="169">
                  <c:v>31750</c:v>
                </c:pt>
                <c:pt idx="170">
                  <c:v>32000</c:v>
                </c:pt>
                <c:pt idx="171">
                  <c:v>32250</c:v>
                </c:pt>
                <c:pt idx="172">
                  <c:v>32500</c:v>
                </c:pt>
                <c:pt idx="173">
                  <c:v>32750</c:v>
                </c:pt>
                <c:pt idx="174">
                  <c:v>33000</c:v>
                </c:pt>
                <c:pt idx="175">
                  <c:v>33250</c:v>
                </c:pt>
                <c:pt idx="176">
                  <c:v>33500</c:v>
                </c:pt>
                <c:pt idx="177">
                  <c:v>33750</c:v>
                </c:pt>
                <c:pt idx="178">
                  <c:v>34000</c:v>
                </c:pt>
                <c:pt idx="179">
                  <c:v>34250</c:v>
                </c:pt>
                <c:pt idx="180">
                  <c:v>34500</c:v>
                </c:pt>
                <c:pt idx="181">
                  <c:v>34750</c:v>
                </c:pt>
                <c:pt idx="182">
                  <c:v>35000</c:v>
                </c:pt>
                <c:pt idx="183">
                  <c:v>35250</c:v>
                </c:pt>
                <c:pt idx="184">
                  <c:v>35500</c:v>
                </c:pt>
                <c:pt idx="185">
                  <c:v>35750</c:v>
                </c:pt>
                <c:pt idx="186">
                  <c:v>36000</c:v>
                </c:pt>
                <c:pt idx="187">
                  <c:v>36250</c:v>
                </c:pt>
                <c:pt idx="188">
                  <c:v>36500</c:v>
                </c:pt>
                <c:pt idx="189">
                  <c:v>36750</c:v>
                </c:pt>
                <c:pt idx="190">
                  <c:v>37000</c:v>
                </c:pt>
                <c:pt idx="191">
                  <c:v>37250</c:v>
                </c:pt>
                <c:pt idx="192">
                  <c:v>37500</c:v>
                </c:pt>
                <c:pt idx="193">
                  <c:v>37750</c:v>
                </c:pt>
                <c:pt idx="194">
                  <c:v>38000</c:v>
                </c:pt>
                <c:pt idx="195">
                  <c:v>38250</c:v>
                </c:pt>
                <c:pt idx="196">
                  <c:v>38500</c:v>
                </c:pt>
                <c:pt idx="197">
                  <c:v>38750</c:v>
                </c:pt>
                <c:pt idx="198">
                  <c:v>39000</c:v>
                </c:pt>
                <c:pt idx="199">
                  <c:v>39250</c:v>
                </c:pt>
                <c:pt idx="200">
                  <c:v>39500</c:v>
                </c:pt>
                <c:pt idx="201">
                  <c:v>39750</c:v>
                </c:pt>
                <c:pt idx="202">
                  <c:v>40000</c:v>
                </c:pt>
                <c:pt idx="203">
                  <c:v>40250</c:v>
                </c:pt>
                <c:pt idx="204">
                  <c:v>40500</c:v>
                </c:pt>
                <c:pt idx="205">
                  <c:v>40750</c:v>
                </c:pt>
                <c:pt idx="206">
                  <c:v>41000</c:v>
                </c:pt>
                <c:pt idx="207">
                  <c:v>41250</c:v>
                </c:pt>
                <c:pt idx="208">
                  <c:v>41500</c:v>
                </c:pt>
                <c:pt idx="209">
                  <c:v>41750</c:v>
                </c:pt>
                <c:pt idx="210">
                  <c:v>42000</c:v>
                </c:pt>
                <c:pt idx="211">
                  <c:v>42250</c:v>
                </c:pt>
                <c:pt idx="212">
                  <c:v>42500</c:v>
                </c:pt>
                <c:pt idx="213">
                  <c:v>42750</c:v>
                </c:pt>
                <c:pt idx="214">
                  <c:v>43000</c:v>
                </c:pt>
                <c:pt idx="215">
                  <c:v>43250</c:v>
                </c:pt>
                <c:pt idx="216">
                  <c:v>43500</c:v>
                </c:pt>
                <c:pt idx="217">
                  <c:v>43750</c:v>
                </c:pt>
                <c:pt idx="218">
                  <c:v>44000</c:v>
                </c:pt>
                <c:pt idx="219">
                  <c:v>44250</c:v>
                </c:pt>
                <c:pt idx="220">
                  <c:v>44500</c:v>
                </c:pt>
                <c:pt idx="221">
                  <c:v>44750</c:v>
                </c:pt>
                <c:pt idx="222">
                  <c:v>45000</c:v>
                </c:pt>
                <c:pt idx="223">
                  <c:v>45250</c:v>
                </c:pt>
                <c:pt idx="224">
                  <c:v>45500</c:v>
                </c:pt>
                <c:pt idx="225">
                  <c:v>45750</c:v>
                </c:pt>
                <c:pt idx="226">
                  <c:v>46000</c:v>
                </c:pt>
                <c:pt idx="227">
                  <c:v>46250</c:v>
                </c:pt>
                <c:pt idx="228">
                  <c:v>46500</c:v>
                </c:pt>
                <c:pt idx="229">
                  <c:v>46750</c:v>
                </c:pt>
                <c:pt idx="230">
                  <c:v>47000</c:v>
                </c:pt>
                <c:pt idx="231">
                  <c:v>47250</c:v>
                </c:pt>
                <c:pt idx="232">
                  <c:v>47500</c:v>
                </c:pt>
                <c:pt idx="233">
                  <c:v>47750</c:v>
                </c:pt>
                <c:pt idx="234">
                  <c:v>48000</c:v>
                </c:pt>
                <c:pt idx="235">
                  <c:v>48250</c:v>
                </c:pt>
                <c:pt idx="236">
                  <c:v>48500</c:v>
                </c:pt>
                <c:pt idx="237">
                  <c:v>48750</c:v>
                </c:pt>
                <c:pt idx="238">
                  <c:v>49000</c:v>
                </c:pt>
                <c:pt idx="239">
                  <c:v>49250</c:v>
                </c:pt>
                <c:pt idx="240">
                  <c:v>49500</c:v>
                </c:pt>
                <c:pt idx="241">
                  <c:v>49750</c:v>
                </c:pt>
                <c:pt idx="242">
                  <c:v>50000</c:v>
                </c:pt>
              </c:numCache>
            </c:numRef>
          </c:xVal>
          <c:yVal>
            <c:numRef>
              <c:f>'NEN 6079 (verbergen)'!$C$17:$C$259</c:f>
              <c:numCache>
                <c:formatCode>General</c:formatCode>
                <c:ptCount val="24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0.39600000000000002</c:v>
                </c:pt>
                <c:pt idx="23">
                  <c:v>0.39200000000000002</c:v>
                </c:pt>
                <c:pt idx="24">
                  <c:v>0.38800000000000001</c:v>
                </c:pt>
                <c:pt idx="25">
                  <c:v>0.38400000000000001</c:v>
                </c:pt>
                <c:pt idx="26">
                  <c:v>0.38</c:v>
                </c:pt>
                <c:pt idx="27">
                  <c:v>0.376</c:v>
                </c:pt>
                <c:pt idx="28">
                  <c:v>0.372</c:v>
                </c:pt>
                <c:pt idx="29">
                  <c:v>0.36799999999999999</c:v>
                </c:pt>
                <c:pt idx="30">
                  <c:v>0.36399999999999999</c:v>
                </c:pt>
                <c:pt idx="31">
                  <c:v>0.36</c:v>
                </c:pt>
                <c:pt idx="32">
                  <c:v>0.35599999999999998</c:v>
                </c:pt>
                <c:pt idx="33">
                  <c:v>0.35199999999999998</c:v>
                </c:pt>
                <c:pt idx="34">
                  <c:v>0.34799999999999998</c:v>
                </c:pt>
                <c:pt idx="35">
                  <c:v>0.34399999999999997</c:v>
                </c:pt>
                <c:pt idx="36">
                  <c:v>0.33999999999999997</c:v>
                </c:pt>
                <c:pt idx="37">
                  <c:v>0.33599999999999997</c:v>
                </c:pt>
                <c:pt idx="38">
                  <c:v>0.33199999999999996</c:v>
                </c:pt>
                <c:pt idx="39">
                  <c:v>0.32800000000000001</c:v>
                </c:pt>
                <c:pt idx="40">
                  <c:v>0.32400000000000001</c:v>
                </c:pt>
                <c:pt idx="41">
                  <c:v>0.32</c:v>
                </c:pt>
                <c:pt idx="42">
                  <c:v>0.316</c:v>
                </c:pt>
                <c:pt idx="43">
                  <c:v>0.312</c:v>
                </c:pt>
                <c:pt idx="44">
                  <c:v>0.308</c:v>
                </c:pt>
                <c:pt idx="45">
                  <c:v>0.30399999999999999</c:v>
                </c:pt>
                <c:pt idx="46">
                  <c:v>0.3</c:v>
                </c:pt>
                <c:pt idx="47">
                  <c:v>0.29600000000000004</c:v>
                </c:pt>
                <c:pt idx="48">
                  <c:v>0.29200000000000004</c:v>
                </c:pt>
                <c:pt idx="49">
                  <c:v>0.28800000000000003</c:v>
                </c:pt>
                <c:pt idx="50">
                  <c:v>0.28400000000000003</c:v>
                </c:pt>
                <c:pt idx="51">
                  <c:v>0.28000000000000003</c:v>
                </c:pt>
                <c:pt idx="52">
                  <c:v>0.27473374134647283</c:v>
                </c:pt>
                <c:pt idx="53">
                  <c:v>0.26964406630216176</c:v>
                </c:pt>
                <c:pt idx="54">
                  <c:v>0.26472787823616978</c:v>
                </c:pt>
                <c:pt idx="55">
                  <c:v>0.25997664844148816</c:v>
                </c:pt>
                <c:pt idx="56">
                  <c:v>0.25538239210013303</c:v>
                </c:pt>
                <c:pt idx="57">
                  <c:v>0.25093762589226526</c:v>
                </c:pt>
                <c:pt idx="58">
                  <c:v>0.24663532949198874</c:v>
                </c:pt>
                <c:pt idx="59">
                  <c:v>0.24246891054160205</c:v>
                </c:pt>
                <c:pt idx="60">
                  <c:v>0.23843217274426382</c:v>
                </c:pt>
                <c:pt idx="61">
                  <c:v>0.23451928675688571</c:v>
                </c:pt>
                <c:pt idx="62">
                  <c:v>0.23072476360157559</c:v>
                </c:pt>
                <c:pt idx="63">
                  <c:v>0.22704343034577512</c:v>
                </c:pt>
                <c:pt idx="64">
                  <c:v>0.22347040782912911</c:v>
                </c:pt>
                <c:pt idx="65">
                  <c:v>0.22000109023952336</c:v>
                </c:pt>
                <c:pt idx="66">
                  <c:v>0.21663112636219045</c:v>
                </c:pt>
                <c:pt idx="67">
                  <c:v>0.2133564023446318</c:v>
                </c:pt>
                <c:pt idx="68">
                  <c:v>0.21017302583675315</c:v>
                </c:pt>
                <c:pt idx="69">
                  <c:v>0.20707731138026395</c:v>
                </c:pt>
                <c:pt idx="70">
                  <c:v>0.20406576693439052</c:v>
                </c:pt>
                <c:pt idx="71">
                  <c:v>0.20113508143643949</c:v>
                </c:pt>
                <c:pt idx="72">
                  <c:v>0.19828211330595211</c:v>
                </c:pt>
                <c:pt idx="73">
                  <c:v>0.19550387981024184</c:v>
                </c:pt>
                <c:pt idx="74">
                  <c:v>0.19279754721719136</c:v>
                </c:pt>
                <c:pt idx="75">
                  <c:v>0.1901604216683494</c:v>
                </c:pt>
                <c:pt idx="76">
                  <c:v>0.18758994071179483</c:v>
                </c:pt>
                <c:pt idx="77">
                  <c:v>0.18143958745155633</c:v>
                </c:pt>
                <c:pt idx="78">
                  <c:v>0.17565577187785</c:v>
                </c:pt>
                <c:pt idx="79">
                  <c:v>0.17020735310922031</c:v>
                </c:pt>
                <c:pt idx="80">
                  <c:v>0.16506658431759763</c:v>
                </c:pt>
                <c:pt idx="81">
                  <c:v>0.16020866542358872</c:v>
                </c:pt>
                <c:pt idx="82">
                  <c:v>0.15561136443201842</c:v>
                </c:pt>
                <c:pt idx="83">
                  <c:v>0.15125469546016962</c:v>
                </c:pt>
                <c:pt idx="84">
                  <c:v>0.14712064382528375</c:v>
                </c:pt>
                <c:pt idx="85">
                  <c:v>0.14319293038044179</c:v>
                </c:pt>
                <c:pt idx="86">
                  <c:v>0.13945680873218338</c:v>
                </c:pt>
                <c:pt idx="87">
                  <c:v>0.13589889012429424</c:v>
                </c:pt>
                <c:pt idx="88">
                  <c:v>0.13250699169470628</c:v>
                </c:pt>
                <c:pt idx="89">
                  <c:v>0.1292700045556523</c:v>
                </c:pt>
                <c:pt idx="90">
                  <c:v>0.12617777874898423</c:v>
                </c:pt>
                <c:pt idx="91">
                  <c:v>0.12322102261813185</c:v>
                </c:pt>
                <c:pt idx="92">
                  <c:v>0.12039121453830824</c:v>
                </c:pt>
                <c:pt idx="93">
                  <c:v>0.11768052527498914</c:v>
                </c:pt>
                <c:pt idx="94">
                  <c:v>0.11508174951145268</c:v>
                </c:pt>
                <c:pt idx="95">
                  <c:v>0.11258824531021228</c:v>
                </c:pt>
                <c:pt idx="96">
                  <c:v>0.1101938804593337</c:v>
                </c:pt>
                <c:pt idx="97">
                  <c:v>0.10789298480985182</c:v>
                </c:pt>
                <c:pt idx="98">
                  <c:v>0.10568030784040265</c:v>
                </c:pt>
                <c:pt idx="99">
                  <c:v>0.10355098079425822</c:v>
                </c:pt>
                <c:pt idx="100">
                  <c:v>0.10150048282584606</c:v>
                </c:pt>
                <c:pt idx="101">
                  <c:v>9.9524610671485492E-2</c:v>
                </c:pt>
                <c:pt idx="102">
                  <c:v>9.7619451424914544E-2</c:v>
                </c:pt>
                <c:pt idx="103">
                  <c:v>9.5781358054136345E-2</c:v>
                </c:pt>
                <c:pt idx="104">
                  <c:v>9.4006927343845387E-2</c:v>
                </c:pt>
                <c:pt idx="105">
                  <c:v>9.2292979988480461E-2</c:v>
                </c:pt>
                <c:pt idx="106">
                  <c:v>9.0636542595929084E-2</c:v>
                </c:pt>
                <c:pt idx="107">
                  <c:v>8.9034831391956962E-2</c:v>
                </c:pt>
                <c:pt idx="108">
                  <c:v>8.7485237441333269E-2</c:v>
                </c:pt>
                <c:pt idx="109">
                  <c:v>8.5985313223979024E-2</c:v>
                </c:pt>
                <c:pt idx="110">
                  <c:v>8.4532760423821685E-2</c:v>
                </c:pt>
                <c:pt idx="111">
                  <c:v>8.3125418804832277E-2</c:v>
                </c:pt>
                <c:pt idx="112">
                  <c:v>8.1761256063316703E-2</c:v>
                </c:pt>
                <c:pt idx="113">
                  <c:v>8.0438358558255152E-2</c:v>
                </c:pt>
                <c:pt idx="114">
                  <c:v>7.9154922832587432E-2</c:v>
                </c:pt>
                <c:pt idx="115">
                  <c:v>7.790924784805478E-2</c:v>
                </c:pt>
                <c:pt idx="116">
                  <c:v>7.6699727864725037E-2</c:v>
                </c:pt>
                <c:pt idx="117">
                  <c:v>7.5524845903803803E-2</c:v>
                </c:pt>
                <c:pt idx="118">
                  <c:v>7.4383167738912251E-2</c:v>
                </c:pt>
                <c:pt idx="119">
                  <c:v>7.327333636680658E-2</c:v>
                </c:pt>
                <c:pt idx="120">
                  <c:v>7.2194066913636543E-2</c:v>
                </c:pt>
                <c:pt idx="121">
                  <c:v>7.1144141937357755E-2</c:v>
                </c:pt>
                <c:pt idx="122">
                  <c:v>7.0122407090929692E-2</c:v>
                </c:pt>
                <c:pt idx="123">
                  <c:v>6.9127767114478073E-2</c:v>
                </c:pt>
                <c:pt idx="124">
                  <c:v>6.8159182127769072E-2</c:v>
                </c:pt>
                <c:pt idx="125">
                  <c:v>6.7215664197142519E-2</c:v>
                </c:pt>
                <c:pt idx="126">
                  <c:v>6.6296274153570103E-2</c:v>
                </c:pt>
                <c:pt idx="127">
                  <c:v>6.5400118640729046E-2</c:v>
                </c:pt>
                <c:pt idx="128">
                  <c:v>6.4526347373986923E-2</c:v>
                </c:pt>
                <c:pt idx="129">
                  <c:v>6.3674150592977569E-2</c:v>
                </c:pt>
                <c:pt idx="130">
                  <c:v>6.2842756692055191E-2</c:v>
                </c:pt>
                <c:pt idx="131">
                  <c:v>6.2031430014345287E-2</c:v>
                </c:pt>
                <c:pt idx="132">
                  <c:v>6.1239468796409291E-2</c:v>
                </c:pt>
                <c:pt idx="133">
                  <c:v>6.0466203251697132E-2</c:v>
                </c:pt>
                <c:pt idx="134">
                  <c:v>5.9710993782011758E-2</c:v>
                </c:pt>
                <c:pt idx="135">
                  <c:v>5.8973229307150488E-2</c:v>
                </c:pt>
                <c:pt idx="136">
                  <c:v>5.8252325703742898E-2</c:v>
                </c:pt>
                <c:pt idx="137">
                  <c:v>5.7547724345072021E-2</c:v>
                </c:pt>
                <c:pt idx="138">
                  <c:v>5.6858890734364419E-2</c:v>
                </c:pt>
                <c:pt idx="139">
                  <c:v>5.6185313224665467E-2</c:v>
                </c:pt>
                <c:pt idx="140">
                  <c:v>5.5526501818985469E-2</c:v>
                </c:pt>
                <c:pt idx="141">
                  <c:v>5.4881987044926347E-2</c:v>
                </c:pt>
                <c:pt idx="142">
                  <c:v>5.4251318898465024E-2</c:v>
                </c:pt>
                <c:pt idx="143">
                  <c:v>5.3634065852003851E-2</c:v>
                </c:pt>
                <c:pt idx="144">
                  <c:v>5.302981392218465E-2</c:v>
                </c:pt>
                <c:pt idx="145">
                  <c:v>5.2438165793321265E-2</c:v>
                </c:pt>
                <c:pt idx="146">
                  <c:v>5.1858739992630139E-2</c:v>
                </c:pt>
                <c:pt idx="147">
                  <c:v>5.1291170113734214E-2</c:v>
                </c:pt>
                <c:pt idx="148">
                  <c:v>5.0735104085185244E-2</c:v>
                </c:pt>
                <c:pt idx="149">
                  <c:v>5.0190203480999764E-2</c:v>
                </c:pt>
                <c:pt idx="150">
                  <c:v>4.9656142870428528E-2</c:v>
                </c:pt>
                <c:pt idx="151">
                  <c:v>4.9132609204387959E-2</c:v>
                </c:pt>
                <c:pt idx="152">
                  <c:v>4.8619301236171128E-2</c:v>
                </c:pt>
                <c:pt idx="153">
                  <c:v>4.8115928974234223E-2</c:v>
                </c:pt>
                <c:pt idx="154">
                  <c:v>4.7622213165008927E-2</c:v>
                </c:pt>
                <c:pt idx="155">
                  <c:v>4.7137884803844288E-2</c:v>
                </c:pt>
                <c:pt idx="156">
                  <c:v>4.6662684672315227E-2</c:v>
                </c:pt>
                <c:pt idx="157">
                  <c:v>4.6196362900257561E-2</c:v>
                </c:pt>
                <c:pt idx="158">
                  <c:v>4.5738678551008209E-2</c:v>
                </c:pt>
                <c:pt idx="159">
                  <c:v>4.5289399228432434E-2</c:v>
                </c:pt>
                <c:pt idx="160">
                  <c:v>4.4848300704419544E-2</c:v>
                </c:pt>
                <c:pt idx="161">
                  <c:v>4.4415166565617406E-2</c:v>
                </c:pt>
                <c:pt idx="162">
                  <c:v>4.398978787825987E-2</c:v>
                </c:pt>
                <c:pt idx="163">
                  <c:v>4.357196287002043E-2</c:v>
                </c:pt>
                <c:pt idx="164">
                  <c:v>4.3161496627891989E-2</c:v>
                </c:pt>
                <c:pt idx="165">
                  <c:v>4.2758200811165221E-2</c:v>
                </c:pt>
                <c:pt idx="166">
                  <c:v>4.2361893378631693E-2</c:v>
                </c:pt>
                <c:pt idx="167">
                  <c:v>4.197239832920184E-2</c:v>
                </c:pt>
                <c:pt idx="168">
                  <c:v>4.158954545517507E-2</c:v>
                </c:pt>
                <c:pt idx="169">
                  <c:v>4.1213170107450861E-2</c:v>
                </c:pt>
                <c:pt idx="170">
                  <c:v>4.0843112972013665E-2</c:v>
                </c:pt>
                <c:pt idx="171">
                  <c:v>4.0479219857068392E-2</c:v>
                </c:pt>
                <c:pt idx="172">
                  <c:v>4.012134149023918E-2</c:v>
                </c:pt>
                <c:pt idx="173">
                  <c:v>3.9769333325284241E-2</c:v>
                </c:pt>
                <c:pt idx="174">
                  <c:v>3.9423055357809982E-2</c:v>
                </c:pt>
                <c:pt idx="175">
                  <c:v>3.9082371949503182E-2</c:v>
                </c:pt>
                <c:pt idx="176">
                  <c:v>3.8747151660424133E-2</c:v>
                </c:pt>
                <c:pt idx="177">
                  <c:v>3.841726708893619E-2</c:v>
                </c:pt>
                <c:pt idx="178">
                  <c:v>3.8092594718869902E-2</c:v>
                </c:pt>
                <c:pt idx="179">
                  <c:v>3.7773014773543723E-2</c:v>
                </c:pt>
                <c:pt idx="180">
                  <c:v>3.7458411076287064E-2</c:v>
                </c:pt>
                <c:pt idx="181">
                  <c:v>3.7148670917131386E-2</c:v>
                </c:pt>
                <c:pt idx="182">
                  <c:v>3.6843684925353448E-2</c:v>
                </c:pt>
                <c:pt idx="183">
                  <c:v>3.6543346947575384E-2</c:v>
                </c:pt>
                <c:pt idx="184">
                  <c:v>3.6247553931141596E-2</c:v>
                </c:pt>
                <c:pt idx="185">
                  <c:v>3.5956205812508364E-2</c:v>
                </c:pt>
                <c:pt idx="186">
                  <c:v>3.5669205410397004E-2</c:v>
                </c:pt>
                <c:pt idx="187">
                  <c:v>3.5386458323477879E-2</c:v>
                </c:pt>
                <c:pt idx="188">
                  <c:v>3.5107872832360616E-2</c:v>
                </c:pt>
                <c:pt idx="189">
                  <c:v>3.4833359805683847E-2</c:v>
                </c:pt>
                <c:pt idx="190">
                  <c:v>3.4562832610104122E-2</c:v>
                </c:pt>
                <c:pt idx="191">
                  <c:v>3.4296207023999249E-2</c:v>
                </c:pt>
                <c:pt idx="192">
                  <c:v>3.4033401154707439E-2</c:v>
                </c:pt>
                <c:pt idx="193">
                  <c:v>3.3774335359135182E-2</c:v>
                </c:pt>
                <c:pt idx="194">
                  <c:v>3.351893216757678E-2</c:v>
                </c:pt>
                <c:pt idx="195">
                  <c:v>3.3267116210593486E-2</c:v>
                </c:pt>
                <c:pt idx="196">
                  <c:v>3.3018814148811707E-2</c:v>
                </c:pt>
                <c:pt idx="197">
                  <c:v>3.2773954605505778E-2</c:v>
                </c:pt>
                <c:pt idx="198">
                  <c:v>3.2532468101836097E-2</c:v>
                </c:pt>
                <c:pt idx="199">
                  <c:v>3.2294286994624118E-2</c:v>
                </c:pt>
                <c:pt idx="200">
                  <c:v>3.2059345416547133E-2</c:v>
                </c:pt>
                <c:pt idx="201">
                  <c:v>3.1827579218646422E-2</c:v>
                </c:pt>
                <c:pt idx="202">
                  <c:v>3.1598925915042687E-2</c:v>
                </c:pt>
                <c:pt idx="203">
                  <c:v>3.1373324629763624E-2</c:v>
                </c:pt>
                <c:pt idx="204">
                  <c:v>3.1150716045588618E-2</c:v>
                </c:pt>
                <c:pt idx="205">
                  <c:v>3.0931042354822299E-2</c:v>
                </c:pt>
                <c:pt idx="206">
                  <c:v>3.0714247211913868E-2</c:v>
                </c:pt>
                <c:pt idx="207">
                  <c:v>3.0500275687841246E-2</c:v>
                </c:pt>
                <c:pt idx="208">
                  <c:v>3.0289074226184466E-2</c:v>
                </c:pt>
                <c:pt idx="209">
                  <c:v>3.0080590600816044E-2</c:v>
                </c:pt>
                <c:pt idx="210">
                  <c:v>2.9874773875139756E-2</c:v>
                </c:pt>
                <c:pt idx="211">
                  <c:v>2.9671574362811221E-2</c:v>
                </c:pt>
                <c:pt idx="212">
                  <c:v>2.9470943589880134E-2</c:v>
                </c:pt>
                <c:pt idx="213">
                  <c:v>2.9272834258292198E-2</c:v>
                </c:pt>
                <c:pt idx="214">
                  <c:v>2.907720021069643E-2</c:v>
                </c:pt>
                <c:pt idx="215">
                  <c:v>2.8883996396502156E-2</c:v>
                </c:pt>
                <c:pt idx="216">
                  <c:v>2.8693178839136361E-2</c:v>
                </c:pt>
                <c:pt idx="217">
                  <c:v>2.8504704604449628E-2</c:v>
                </c:pt>
                <c:pt idx="218">
                  <c:v>2.8318531770227306E-2</c:v>
                </c:pt>
                <c:pt idx="219">
                  <c:v>2.8134619396758057E-2</c:v>
                </c:pt>
                <c:pt idx="220">
                  <c:v>2.7952927498420023E-2</c:v>
                </c:pt>
                <c:pt idx="221">
                  <c:v>2.7773417016242107E-2</c:v>
                </c:pt>
                <c:pt idx="222">
                  <c:v>2.7596049791402698E-2</c:v>
                </c:pt>
                <c:pt idx="223">
                  <c:v>2.7420788539628062E-2</c:v>
                </c:pt>
                <c:pt idx="224">
                  <c:v>2.7247596826456277E-2</c:v>
                </c:pt>
                <c:pt idx="225">
                  <c:v>2.7076439043331017E-2</c:v>
                </c:pt>
                <c:pt idx="226">
                  <c:v>2.6907280384495264E-2</c:v>
                </c:pt>
                <c:pt idx="227">
                  <c:v>2.67400868246516E-2</c:v>
                </c:pt>
                <c:pt idx="228">
                  <c:v>2.6574825097361986E-2</c:v>
                </c:pt>
                <c:pt idx="229">
                  <c:v>2.6411462674156838E-2</c:v>
                </c:pt>
                <c:pt idx="230">
                  <c:v>2.6249967744327533E-2</c:v>
                </c:pt>
                <c:pt idx="231">
                  <c:v>2.6090309195376315E-2</c:v>
                </c:pt>
                <c:pt idx="232">
                  <c:v>2.5932456594098312E-2</c:v>
                </c:pt>
                <c:pt idx="233">
                  <c:v>2.5776380168273261E-2</c:v>
                </c:pt>
                <c:pt idx="234">
                  <c:v>2.5622050788942301E-2</c:v>
                </c:pt>
                <c:pt idx="235">
                  <c:v>2.5469439953250454E-2</c:v>
                </c:pt>
                <c:pt idx="236">
                  <c:v>2.5318519767832091E-2</c:v>
                </c:pt>
                <c:pt idx="237">
                  <c:v>2.5169262932720225E-2</c:v>
                </c:pt>
                <c:pt idx="238">
                  <c:v>2.5021642725760893E-2</c:v>
                </c:pt>
                <c:pt idx="239">
                  <c:v>2.4875632987513645E-2</c:v>
                </c:pt>
                <c:pt idx="240">
                  <c:v>2.4731208106620696E-2</c:v>
                </c:pt>
                <c:pt idx="241">
                  <c:v>2.4588343005628534E-2</c:v>
                </c:pt>
                <c:pt idx="242">
                  <c:v>2.4447013127244652E-2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27-49CB-B00F-B12E6DCE7050}"/>
            </c:ext>
          </c:extLst>
        </c:ser>
        <c:ser>
          <c:idx val="2"/>
          <c:order val="2"/>
          <c:tx>
            <c:strRef>
              <c:f>'NEN 6079 (verbergen)'!$D$11</c:f>
              <c:strCache>
                <c:ptCount val="1"/>
                <c:pt idx="0">
                  <c:v>Overige niet-slaapfuncties, nieuwbouw</c:v>
                </c:pt>
              </c:strCache>
            </c:strRef>
          </c:tx>
          <c:spPr>
            <a:ln w="28575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'NEN 6079 (verbergen)'!$A$17:$A$259</c:f>
              <c:numCache>
                <c:formatCode>General</c:formatCode>
                <c:ptCount val="243"/>
                <c:pt idx="0">
                  <c:v>0</c:v>
                </c:pt>
                <c:pt idx="1">
                  <c:v>1000</c:v>
                </c:pt>
                <c:pt idx="2">
                  <c:v>1100</c:v>
                </c:pt>
                <c:pt idx="3">
                  <c:v>1200</c:v>
                </c:pt>
                <c:pt idx="4">
                  <c:v>1300</c:v>
                </c:pt>
                <c:pt idx="5">
                  <c:v>1400</c:v>
                </c:pt>
                <c:pt idx="6">
                  <c:v>1500</c:v>
                </c:pt>
                <c:pt idx="7">
                  <c:v>1600</c:v>
                </c:pt>
                <c:pt idx="8">
                  <c:v>1700</c:v>
                </c:pt>
                <c:pt idx="9">
                  <c:v>1800</c:v>
                </c:pt>
                <c:pt idx="10">
                  <c:v>1900</c:v>
                </c:pt>
                <c:pt idx="11">
                  <c:v>2000</c:v>
                </c:pt>
                <c:pt idx="12">
                  <c:v>2100</c:v>
                </c:pt>
                <c:pt idx="13">
                  <c:v>2200</c:v>
                </c:pt>
                <c:pt idx="14">
                  <c:v>2300</c:v>
                </c:pt>
                <c:pt idx="15">
                  <c:v>2400</c:v>
                </c:pt>
                <c:pt idx="16">
                  <c:v>2500</c:v>
                </c:pt>
                <c:pt idx="17">
                  <c:v>2600</c:v>
                </c:pt>
                <c:pt idx="18">
                  <c:v>2700</c:v>
                </c:pt>
                <c:pt idx="19">
                  <c:v>2800</c:v>
                </c:pt>
                <c:pt idx="20">
                  <c:v>2900</c:v>
                </c:pt>
                <c:pt idx="21">
                  <c:v>3000</c:v>
                </c:pt>
                <c:pt idx="22">
                  <c:v>3100</c:v>
                </c:pt>
                <c:pt idx="23">
                  <c:v>3200</c:v>
                </c:pt>
                <c:pt idx="24">
                  <c:v>3300</c:v>
                </c:pt>
                <c:pt idx="25">
                  <c:v>3400</c:v>
                </c:pt>
                <c:pt idx="26">
                  <c:v>3500</c:v>
                </c:pt>
                <c:pt idx="27">
                  <c:v>3600</c:v>
                </c:pt>
                <c:pt idx="28">
                  <c:v>3700</c:v>
                </c:pt>
                <c:pt idx="29">
                  <c:v>3800</c:v>
                </c:pt>
                <c:pt idx="30">
                  <c:v>3900</c:v>
                </c:pt>
                <c:pt idx="31">
                  <c:v>4000</c:v>
                </c:pt>
                <c:pt idx="32">
                  <c:v>4100</c:v>
                </c:pt>
                <c:pt idx="33">
                  <c:v>4200</c:v>
                </c:pt>
                <c:pt idx="34">
                  <c:v>4300</c:v>
                </c:pt>
                <c:pt idx="35">
                  <c:v>4400</c:v>
                </c:pt>
                <c:pt idx="36">
                  <c:v>4500</c:v>
                </c:pt>
                <c:pt idx="37">
                  <c:v>4600</c:v>
                </c:pt>
                <c:pt idx="38">
                  <c:v>4700</c:v>
                </c:pt>
                <c:pt idx="39">
                  <c:v>4800</c:v>
                </c:pt>
                <c:pt idx="40">
                  <c:v>4900</c:v>
                </c:pt>
                <c:pt idx="41">
                  <c:v>5000</c:v>
                </c:pt>
                <c:pt idx="42">
                  <c:v>5100</c:v>
                </c:pt>
                <c:pt idx="43">
                  <c:v>5200</c:v>
                </c:pt>
                <c:pt idx="44">
                  <c:v>5300</c:v>
                </c:pt>
                <c:pt idx="45">
                  <c:v>5400</c:v>
                </c:pt>
                <c:pt idx="46">
                  <c:v>5500</c:v>
                </c:pt>
                <c:pt idx="47">
                  <c:v>5600</c:v>
                </c:pt>
                <c:pt idx="48">
                  <c:v>5700</c:v>
                </c:pt>
                <c:pt idx="49">
                  <c:v>5800</c:v>
                </c:pt>
                <c:pt idx="50">
                  <c:v>5900</c:v>
                </c:pt>
                <c:pt idx="51">
                  <c:v>6000</c:v>
                </c:pt>
                <c:pt idx="52">
                  <c:v>6100</c:v>
                </c:pt>
                <c:pt idx="53">
                  <c:v>6200</c:v>
                </c:pt>
                <c:pt idx="54">
                  <c:v>6300</c:v>
                </c:pt>
                <c:pt idx="55">
                  <c:v>6400</c:v>
                </c:pt>
                <c:pt idx="56">
                  <c:v>6500</c:v>
                </c:pt>
                <c:pt idx="57">
                  <c:v>6600</c:v>
                </c:pt>
                <c:pt idx="58">
                  <c:v>6700</c:v>
                </c:pt>
                <c:pt idx="59">
                  <c:v>6800</c:v>
                </c:pt>
                <c:pt idx="60">
                  <c:v>6900</c:v>
                </c:pt>
                <c:pt idx="61">
                  <c:v>7000</c:v>
                </c:pt>
                <c:pt idx="62">
                  <c:v>7100</c:v>
                </c:pt>
                <c:pt idx="63">
                  <c:v>7200</c:v>
                </c:pt>
                <c:pt idx="64">
                  <c:v>7300</c:v>
                </c:pt>
                <c:pt idx="65">
                  <c:v>7400</c:v>
                </c:pt>
                <c:pt idx="66">
                  <c:v>7500</c:v>
                </c:pt>
                <c:pt idx="67">
                  <c:v>7600</c:v>
                </c:pt>
                <c:pt idx="68">
                  <c:v>7700</c:v>
                </c:pt>
                <c:pt idx="69">
                  <c:v>7800</c:v>
                </c:pt>
                <c:pt idx="70">
                  <c:v>7900</c:v>
                </c:pt>
                <c:pt idx="71">
                  <c:v>8000</c:v>
                </c:pt>
                <c:pt idx="72">
                  <c:v>8100</c:v>
                </c:pt>
                <c:pt idx="73">
                  <c:v>8200</c:v>
                </c:pt>
                <c:pt idx="74">
                  <c:v>8300</c:v>
                </c:pt>
                <c:pt idx="75">
                  <c:v>8400</c:v>
                </c:pt>
                <c:pt idx="76">
                  <c:v>8500</c:v>
                </c:pt>
                <c:pt idx="77">
                  <c:v>8750</c:v>
                </c:pt>
                <c:pt idx="78">
                  <c:v>9000</c:v>
                </c:pt>
                <c:pt idx="79">
                  <c:v>9250</c:v>
                </c:pt>
                <c:pt idx="80">
                  <c:v>9500</c:v>
                </c:pt>
                <c:pt idx="81">
                  <c:v>9750</c:v>
                </c:pt>
                <c:pt idx="82">
                  <c:v>10000</c:v>
                </c:pt>
                <c:pt idx="83">
                  <c:v>10250</c:v>
                </c:pt>
                <c:pt idx="84">
                  <c:v>10500</c:v>
                </c:pt>
                <c:pt idx="85">
                  <c:v>10750</c:v>
                </c:pt>
                <c:pt idx="86">
                  <c:v>11000</c:v>
                </c:pt>
                <c:pt idx="87">
                  <c:v>11250</c:v>
                </c:pt>
                <c:pt idx="88">
                  <c:v>11500</c:v>
                </c:pt>
                <c:pt idx="89">
                  <c:v>11750</c:v>
                </c:pt>
                <c:pt idx="90">
                  <c:v>12000</c:v>
                </c:pt>
                <c:pt idx="91">
                  <c:v>12250</c:v>
                </c:pt>
                <c:pt idx="92">
                  <c:v>12500</c:v>
                </c:pt>
                <c:pt idx="93">
                  <c:v>12750</c:v>
                </c:pt>
                <c:pt idx="94">
                  <c:v>13000</c:v>
                </c:pt>
                <c:pt idx="95">
                  <c:v>13250</c:v>
                </c:pt>
                <c:pt idx="96">
                  <c:v>13500</c:v>
                </c:pt>
                <c:pt idx="97">
                  <c:v>13750</c:v>
                </c:pt>
                <c:pt idx="98">
                  <c:v>14000</c:v>
                </c:pt>
                <c:pt idx="99">
                  <c:v>14250</c:v>
                </c:pt>
                <c:pt idx="100">
                  <c:v>14500</c:v>
                </c:pt>
                <c:pt idx="101">
                  <c:v>14750</c:v>
                </c:pt>
                <c:pt idx="102">
                  <c:v>15000</c:v>
                </c:pt>
                <c:pt idx="103">
                  <c:v>15250</c:v>
                </c:pt>
                <c:pt idx="104">
                  <c:v>15500</c:v>
                </c:pt>
                <c:pt idx="105">
                  <c:v>15750</c:v>
                </c:pt>
                <c:pt idx="106">
                  <c:v>16000</c:v>
                </c:pt>
                <c:pt idx="107">
                  <c:v>16250</c:v>
                </c:pt>
                <c:pt idx="108">
                  <c:v>16500</c:v>
                </c:pt>
                <c:pt idx="109">
                  <c:v>16750</c:v>
                </c:pt>
                <c:pt idx="110">
                  <c:v>17000</c:v>
                </c:pt>
                <c:pt idx="111">
                  <c:v>17250</c:v>
                </c:pt>
                <c:pt idx="112">
                  <c:v>17500</c:v>
                </c:pt>
                <c:pt idx="113">
                  <c:v>17750</c:v>
                </c:pt>
                <c:pt idx="114">
                  <c:v>18000</c:v>
                </c:pt>
                <c:pt idx="115">
                  <c:v>18250</c:v>
                </c:pt>
                <c:pt idx="116">
                  <c:v>18500</c:v>
                </c:pt>
                <c:pt idx="117">
                  <c:v>18750</c:v>
                </c:pt>
                <c:pt idx="118">
                  <c:v>19000</c:v>
                </c:pt>
                <c:pt idx="119">
                  <c:v>19250</c:v>
                </c:pt>
                <c:pt idx="120">
                  <c:v>19500</c:v>
                </c:pt>
                <c:pt idx="121">
                  <c:v>19750</c:v>
                </c:pt>
                <c:pt idx="122">
                  <c:v>20000</c:v>
                </c:pt>
                <c:pt idx="123">
                  <c:v>20250</c:v>
                </c:pt>
                <c:pt idx="124">
                  <c:v>20500</c:v>
                </c:pt>
                <c:pt idx="125">
                  <c:v>20750</c:v>
                </c:pt>
                <c:pt idx="126">
                  <c:v>21000</c:v>
                </c:pt>
                <c:pt idx="127">
                  <c:v>21250</c:v>
                </c:pt>
                <c:pt idx="128">
                  <c:v>21500</c:v>
                </c:pt>
                <c:pt idx="129">
                  <c:v>21750</c:v>
                </c:pt>
                <c:pt idx="130">
                  <c:v>22000</c:v>
                </c:pt>
                <c:pt idx="131">
                  <c:v>22250</c:v>
                </c:pt>
                <c:pt idx="132">
                  <c:v>22500</c:v>
                </c:pt>
                <c:pt idx="133">
                  <c:v>22750</c:v>
                </c:pt>
                <c:pt idx="134">
                  <c:v>23000</c:v>
                </c:pt>
                <c:pt idx="135">
                  <c:v>23250</c:v>
                </c:pt>
                <c:pt idx="136">
                  <c:v>23500</c:v>
                </c:pt>
                <c:pt idx="137">
                  <c:v>23750</c:v>
                </c:pt>
                <c:pt idx="138">
                  <c:v>24000</c:v>
                </c:pt>
                <c:pt idx="139">
                  <c:v>24250</c:v>
                </c:pt>
                <c:pt idx="140">
                  <c:v>24500</c:v>
                </c:pt>
                <c:pt idx="141">
                  <c:v>24750</c:v>
                </c:pt>
                <c:pt idx="142">
                  <c:v>25000</c:v>
                </c:pt>
                <c:pt idx="143">
                  <c:v>25250</c:v>
                </c:pt>
                <c:pt idx="144">
                  <c:v>25500</c:v>
                </c:pt>
                <c:pt idx="145">
                  <c:v>25750</c:v>
                </c:pt>
                <c:pt idx="146">
                  <c:v>26000</c:v>
                </c:pt>
                <c:pt idx="147">
                  <c:v>26250</c:v>
                </c:pt>
                <c:pt idx="148">
                  <c:v>26500</c:v>
                </c:pt>
                <c:pt idx="149">
                  <c:v>26750</c:v>
                </c:pt>
                <c:pt idx="150">
                  <c:v>27000</c:v>
                </c:pt>
                <c:pt idx="151">
                  <c:v>27250</c:v>
                </c:pt>
                <c:pt idx="152">
                  <c:v>27500</c:v>
                </c:pt>
                <c:pt idx="153">
                  <c:v>27750</c:v>
                </c:pt>
                <c:pt idx="154">
                  <c:v>28000</c:v>
                </c:pt>
                <c:pt idx="155">
                  <c:v>28250</c:v>
                </c:pt>
                <c:pt idx="156">
                  <c:v>28500</c:v>
                </c:pt>
                <c:pt idx="157">
                  <c:v>28750</c:v>
                </c:pt>
                <c:pt idx="158">
                  <c:v>29000</c:v>
                </c:pt>
                <c:pt idx="159">
                  <c:v>29250</c:v>
                </c:pt>
                <c:pt idx="160">
                  <c:v>29500</c:v>
                </c:pt>
                <c:pt idx="161">
                  <c:v>29750</c:v>
                </c:pt>
                <c:pt idx="162">
                  <c:v>30000</c:v>
                </c:pt>
                <c:pt idx="163">
                  <c:v>30250</c:v>
                </c:pt>
                <c:pt idx="164">
                  <c:v>30500</c:v>
                </c:pt>
                <c:pt idx="165">
                  <c:v>30750</c:v>
                </c:pt>
                <c:pt idx="166">
                  <c:v>31000</c:v>
                </c:pt>
                <c:pt idx="167">
                  <c:v>31250</c:v>
                </c:pt>
                <c:pt idx="168">
                  <c:v>31500</c:v>
                </c:pt>
                <c:pt idx="169">
                  <c:v>31750</c:v>
                </c:pt>
                <c:pt idx="170">
                  <c:v>32000</c:v>
                </c:pt>
                <c:pt idx="171">
                  <c:v>32250</c:v>
                </c:pt>
                <c:pt idx="172">
                  <c:v>32500</c:v>
                </c:pt>
                <c:pt idx="173">
                  <c:v>32750</c:v>
                </c:pt>
                <c:pt idx="174">
                  <c:v>33000</c:v>
                </c:pt>
                <c:pt idx="175">
                  <c:v>33250</c:v>
                </c:pt>
                <c:pt idx="176">
                  <c:v>33500</c:v>
                </c:pt>
                <c:pt idx="177">
                  <c:v>33750</c:v>
                </c:pt>
                <c:pt idx="178">
                  <c:v>34000</c:v>
                </c:pt>
                <c:pt idx="179">
                  <c:v>34250</c:v>
                </c:pt>
                <c:pt idx="180">
                  <c:v>34500</c:v>
                </c:pt>
                <c:pt idx="181">
                  <c:v>34750</c:v>
                </c:pt>
                <c:pt idx="182">
                  <c:v>35000</c:v>
                </c:pt>
                <c:pt idx="183">
                  <c:v>35250</c:v>
                </c:pt>
                <c:pt idx="184">
                  <c:v>35500</c:v>
                </c:pt>
                <c:pt idx="185">
                  <c:v>35750</c:v>
                </c:pt>
                <c:pt idx="186">
                  <c:v>36000</c:v>
                </c:pt>
                <c:pt idx="187">
                  <c:v>36250</c:v>
                </c:pt>
                <c:pt idx="188">
                  <c:v>36500</c:v>
                </c:pt>
                <c:pt idx="189">
                  <c:v>36750</c:v>
                </c:pt>
                <c:pt idx="190">
                  <c:v>37000</c:v>
                </c:pt>
                <c:pt idx="191">
                  <c:v>37250</c:v>
                </c:pt>
                <c:pt idx="192">
                  <c:v>37500</c:v>
                </c:pt>
                <c:pt idx="193">
                  <c:v>37750</c:v>
                </c:pt>
                <c:pt idx="194">
                  <c:v>38000</c:v>
                </c:pt>
                <c:pt idx="195">
                  <c:v>38250</c:v>
                </c:pt>
                <c:pt idx="196">
                  <c:v>38500</c:v>
                </c:pt>
                <c:pt idx="197">
                  <c:v>38750</c:v>
                </c:pt>
                <c:pt idx="198">
                  <c:v>39000</c:v>
                </c:pt>
                <c:pt idx="199">
                  <c:v>39250</c:v>
                </c:pt>
                <c:pt idx="200">
                  <c:v>39500</c:v>
                </c:pt>
                <c:pt idx="201">
                  <c:v>39750</c:v>
                </c:pt>
                <c:pt idx="202">
                  <c:v>40000</c:v>
                </c:pt>
                <c:pt idx="203">
                  <c:v>40250</c:v>
                </c:pt>
                <c:pt idx="204">
                  <c:v>40500</c:v>
                </c:pt>
                <c:pt idx="205">
                  <c:v>40750</c:v>
                </c:pt>
                <c:pt idx="206">
                  <c:v>41000</c:v>
                </c:pt>
                <c:pt idx="207">
                  <c:v>41250</c:v>
                </c:pt>
                <c:pt idx="208">
                  <c:v>41500</c:v>
                </c:pt>
                <c:pt idx="209">
                  <c:v>41750</c:v>
                </c:pt>
                <c:pt idx="210">
                  <c:v>42000</c:v>
                </c:pt>
                <c:pt idx="211">
                  <c:v>42250</c:v>
                </c:pt>
                <c:pt idx="212">
                  <c:v>42500</c:v>
                </c:pt>
                <c:pt idx="213">
                  <c:v>42750</c:v>
                </c:pt>
                <c:pt idx="214">
                  <c:v>43000</c:v>
                </c:pt>
                <c:pt idx="215">
                  <c:v>43250</c:v>
                </c:pt>
                <c:pt idx="216">
                  <c:v>43500</c:v>
                </c:pt>
                <c:pt idx="217">
                  <c:v>43750</c:v>
                </c:pt>
                <c:pt idx="218">
                  <c:v>44000</c:v>
                </c:pt>
                <c:pt idx="219">
                  <c:v>44250</c:v>
                </c:pt>
                <c:pt idx="220">
                  <c:v>44500</c:v>
                </c:pt>
                <c:pt idx="221">
                  <c:v>44750</c:v>
                </c:pt>
                <c:pt idx="222">
                  <c:v>45000</c:v>
                </c:pt>
                <c:pt idx="223">
                  <c:v>45250</c:v>
                </c:pt>
                <c:pt idx="224">
                  <c:v>45500</c:v>
                </c:pt>
                <c:pt idx="225">
                  <c:v>45750</c:v>
                </c:pt>
                <c:pt idx="226">
                  <c:v>46000</c:v>
                </c:pt>
                <c:pt idx="227">
                  <c:v>46250</c:v>
                </c:pt>
                <c:pt idx="228">
                  <c:v>46500</c:v>
                </c:pt>
                <c:pt idx="229">
                  <c:v>46750</c:v>
                </c:pt>
                <c:pt idx="230">
                  <c:v>47000</c:v>
                </c:pt>
                <c:pt idx="231">
                  <c:v>47250</c:v>
                </c:pt>
                <c:pt idx="232">
                  <c:v>47500</c:v>
                </c:pt>
                <c:pt idx="233">
                  <c:v>47750</c:v>
                </c:pt>
                <c:pt idx="234">
                  <c:v>48000</c:v>
                </c:pt>
                <c:pt idx="235">
                  <c:v>48250</c:v>
                </c:pt>
                <c:pt idx="236">
                  <c:v>48500</c:v>
                </c:pt>
                <c:pt idx="237">
                  <c:v>48750</c:v>
                </c:pt>
                <c:pt idx="238">
                  <c:v>49000</c:v>
                </c:pt>
                <c:pt idx="239">
                  <c:v>49250</c:v>
                </c:pt>
                <c:pt idx="240">
                  <c:v>49500</c:v>
                </c:pt>
                <c:pt idx="241">
                  <c:v>49750</c:v>
                </c:pt>
                <c:pt idx="242">
                  <c:v>50000</c:v>
                </c:pt>
              </c:numCache>
            </c:numRef>
          </c:xVal>
          <c:yVal>
            <c:numRef>
              <c:f>'NEN 6079 (verbergen)'!$D$17:$D$259</c:f>
              <c:numCache>
                <c:formatCode>General</c:formatCode>
                <c:ptCount val="243"/>
                <c:pt idx="0">
                  <c:v>0.4</c:v>
                </c:pt>
                <c:pt idx="1">
                  <c:v>0.4</c:v>
                </c:pt>
                <c:pt idx="2">
                  <c:v>0.38800000000000001</c:v>
                </c:pt>
                <c:pt idx="3">
                  <c:v>0.376</c:v>
                </c:pt>
                <c:pt idx="4">
                  <c:v>0.36399999999999999</c:v>
                </c:pt>
                <c:pt idx="5">
                  <c:v>0.35199999999999998</c:v>
                </c:pt>
                <c:pt idx="6">
                  <c:v>0.33999999999999997</c:v>
                </c:pt>
                <c:pt idx="7">
                  <c:v>0.32799999999999996</c:v>
                </c:pt>
                <c:pt idx="8">
                  <c:v>0.316</c:v>
                </c:pt>
                <c:pt idx="9">
                  <c:v>0.30399999999999999</c:v>
                </c:pt>
                <c:pt idx="10">
                  <c:v>0.29199999999999998</c:v>
                </c:pt>
                <c:pt idx="11">
                  <c:v>0.27999999999999997</c:v>
                </c:pt>
                <c:pt idx="12">
                  <c:v>0.26468782004797742</c:v>
                </c:pt>
                <c:pt idx="13">
                  <c:v>0.25089965442243173</c:v>
                </c:pt>
                <c:pt idx="14">
                  <c:v>0.23839609357908281</c:v>
                </c:pt>
                <c:pt idx="15">
                  <c:v>0.2270090745064082</c:v>
                </c:pt>
                <c:pt idx="16">
                  <c:v>0.21659834609557874</c:v>
                </c:pt>
                <c:pt idx="17">
                  <c:v>0.20704597678126019</c:v>
                </c:pt>
                <c:pt idx="18">
                  <c:v>0.19825210958189066</c:v>
                </c:pt>
                <c:pt idx="19">
                  <c:v>0.19013164690534146</c:v>
                </c:pt>
                <c:pt idx="20">
                  <c:v>0.18261163650762424</c:v>
                </c:pt>
                <c:pt idx="21">
                  <c:v>0.17562919193465043</c:v>
                </c:pt>
                <c:pt idx="22">
                  <c:v>0.16912982448337302</c:v>
                </c:pt>
                <c:pt idx="23">
                  <c:v>0.16306609495872254</c:v>
                </c:pt>
                <c:pt idx="24">
                  <c:v>0.1573965161016147</c:v>
                </c:pt>
                <c:pt idx="25">
                  <c:v>0.15208465309457866</c:v>
                </c:pt>
                <c:pt idx="26">
                  <c:v>0.14709838177084281</c:v>
                </c:pt>
                <c:pt idx="27">
                  <c:v>0.14240927327306055</c:v>
                </c:pt>
                <c:pt idx="28">
                  <c:v>0.13799208077757352</c:v>
                </c:pt>
                <c:pt idx="29">
                  <c:v>0.1338243091190994</c:v>
                </c:pt>
                <c:pt idx="30">
                  <c:v>0.12988585214772061</c:v>
                </c:pt>
                <c:pt idx="31">
                  <c:v>0.12615868573452538</c:v>
                </c:pt>
                <c:pt idx="32">
                  <c:v>0.1226266067396847</c:v>
                </c:pt>
                <c:pt idx="33">
                  <c:v>0.11927501013284597</c:v>
                </c:pt>
                <c:pt idx="34">
                  <c:v>0.11609069793333715</c:v>
                </c:pt>
                <c:pt idx="35">
                  <c:v>0.11306171480855687</c:v>
                </c:pt>
                <c:pt idx="36">
                  <c:v>0.11017720610213909</c:v>
                </c:pt>
                <c:pt idx="37">
                  <c:v>0.10742729481138144</c:v>
                </c:pt>
                <c:pt idx="38">
                  <c:v>0.10480297463596801</c:v>
                </c:pt>
                <c:pt idx="39">
                  <c:v>0.10229601670787847</c:v>
                </c:pt>
                <c:pt idx="40">
                  <c:v>9.9898888009294445E-2</c:v>
                </c:pt>
                <c:pt idx="41">
                  <c:v>9.7604679809690384E-2</c:v>
                </c:pt>
                <c:pt idx="42">
                  <c:v>9.5407044719584694E-2</c:v>
                </c:pt>
                <c:pt idx="43">
                  <c:v>9.3300141177911022E-2</c:v>
                </c:pt>
                <c:pt idx="44">
                  <c:v>9.1278584371631541E-2</c:v>
                </c:pt>
                <c:pt idx="45">
                  <c:v>8.9337402737125995E-2</c:v>
                </c:pt>
                <c:pt idx="46">
                  <c:v>8.7471999318741764E-2</c:v>
                </c:pt>
                <c:pt idx="47">
                  <c:v>8.5678117365198883E-2</c:v>
                </c:pt>
                <c:pt idx="48">
                  <c:v>8.3951809632977353E-2</c:v>
                </c:pt>
                <c:pt idx="49">
                  <c:v>8.2289410940308574E-2</c:v>
                </c:pt>
                <c:pt idx="50">
                  <c:v>8.0687513578355602E-2</c:v>
                </c:pt>
                <c:pt idx="51">
                  <c:v>7.9142945239535023E-2</c:v>
                </c:pt>
                <c:pt idx="52">
                  <c:v>7.7652749168308943E-2</c:v>
                </c:pt>
                <c:pt idx="53">
                  <c:v>7.6214166278464127E-2</c:v>
                </c:pt>
                <c:pt idx="54">
                  <c:v>7.4824619013968238E-2</c:v>
                </c:pt>
                <c:pt idx="55">
                  <c:v>7.3481696758845166E-2</c:v>
                </c:pt>
                <c:pt idx="56">
                  <c:v>7.2183142625881019E-2</c:v>
                </c:pt>
                <c:pt idx="57">
                  <c:v>7.0926841474956648E-2</c:v>
                </c:pt>
                <c:pt idx="58">
                  <c:v>6.9710809029939022E-2</c:v>
                </c:pt>
                <c:pt idx="59">
                  <c:v>6.853318197874822E-2</c:v>
                </c:pt>
                <c:pt idx="60">
                  <c:v>6.7392208954835497E-2</c:v>
                </c:pt>
                <c:pt idx="61">
                  <c:v>6.6286242310138327E-2</c:v>
                </c:pt>
                <c:pt idx="62">
                  <c:v>6.5213730599896505E-2</c:v>
                </c:pt>
                <c:pt idx="63">
                  <c:v>6.4173211708709002E-2</c:v>
                </c:pt>
                <c:pt idx="64">
                  <c:v>6.316330655509364E-2</c:v>
                </c:pt>
                <c:pt idx="65">
                  <c:v>6.2182713318709511E-2</c:v>
                </c:pt>
                <c:pt idx="66">
                  <c:v>6.1230202140467392E-2</c:v>
                </c:pt>
                <c:pt idx="67">
                  <c:v>6.030461025108156E-2</c:v>
                </c:pt>
                <c:pt idx="68">
                  <c:v>5.9404837488321996E-2</c:v>
                </c:pt>
                <c:pt idx="69">
                  <c:v>5.8529842167367577E-2</c:v>
                </c:pt>
                <c:pt idx="70">
                  <c:v>5.7678637272335395E-2</c:v>
                </c:pt>
                <c:pt idx="71">
                  <c:v>5.6850286940307596E-2</c:v>
                </c:pt>
                <c:pt idx="72">
                  <c:v>5.6043903212061687E-2</c:v>
                </c:pt>
                <c:pt idx="73">
                  <c:v>5.5258643026268518E-2</c:v>
                </c:pt>
                <c:pt idx="74">
                  <c:v>5.4493705436206956E-2</c:v>
                </c:pt>
                <c:pt idx="75">
                  <c:v>5.3748329030069375E-2</c:v>
                </c:pt>
                <c:pt idx="76">
                  <c:v>5.302178953774863E-2</c:v>
                </c:pt>
                <c:pt idx="77">
                  <c:v>5.1283408818026656E-2</c:v>
                </c:pt>
                <c:pt idx="78">
                  <c:v>4.9648628984360829E-2</c:v>
                </c:pt>
                <c:pt idx="79">
                  <c:v>4.8108648150806253E-2</c:v>
                </c:pt>
                <c:pt idx="80">
                  <c:v>4.6655623751430744E-2</c:v>
                </c:pt>
                <c:pt idx="81">
                  <c:v>4.5282546110848081E-2</c:v>
                </c:pt>
                <c:pt idx="82">
                  <c:v>4.3983131415732728E-2</c:v>
                </c:pt>
                <c:pt idx="83">
                  <c:v>4.2751730710372395E-2</c:v>
                </c:pt>
                <c:pt idx="84">
                  <c:v>4.1583252193393358E-2</c:v>
                </c:pt>
                <c:pt idx="85">
                  <c:v>4.0473094607934391E-2</c:v>
                </c:pt>
                <c:pt idx="86">
                  <c:v>3.9417089925755142E-2</c:v>
                </c:pt>
                <c:pt idx="87">
                  <c:v>3.8411453851112061E-2</c:v>
                </c:pt>
                <c:pt idx="88">
                  <c:v>3.7452742930981553E-2</c:v>
                </c:pt>
                <c:pt idx="89">
                  <c:v>3.6537817268272342E-2</c:v>
                </c:pt>
                <c:pt idx="90">
                  <c:v>3.5663808004757283E-2</c:v>
                </c:pt>
                <c:pt idx="91">
                  <c:v>3.4828088878829516E-2</c:v>
                </c:pt>
                <c:pt idx="92">
                  <c:v>3.4028251276283734E-2</c:v>
                </c:pt>
                <c:pt idx="93">
                  <c:v>3.3262082285150277E-2</c:v>
                </c:pt>
                <c:pt idx="94">
                  <c:v>3.2527545342139412E-2</c:v>
                </c:pt>
                <c:pt idx="95">
                  <c:v>3.1822763121578966E-2</c:v>
                </c:pt>
                <c:pt idx="96">
                  <c:v>3.1146002370345975E-2</c:v>
                </c:pt>
                <c:pt idx="97">
                  <c:v>3.049566043616635E-2</c:v>
                </c:pt>
                <c:pt idx="98">
                  <c:v>2.987025327337289E-2</c:v>
                </c:pt>
                <c:pt idx="99">
                  <c:v>2.9268404741040539E-2</c:v>
                </c:pt>
                <c:pt idx="100">
                  <c:v>2.8688837034391679E-2</c:v>
                </c:pt>
                <c:pt idx="101">
                  <c:v>2.8130362112311718E-2</c:v>
                </c:pt>
                <c:pt idx="102">
                  <c:v>2.7591874002425403E-2</c:v>
                </c:pt>
                <c:pt idx="103">
                  <c:v>2.7072341880999634E-2</c:v>
                </c:pt>
                <c:pt idx="104">
                  <c:v>2.6570803838429906E-2</c:v>
                </c:pt>
                <c:pt idx="105">
                  <c:v>2.6086361252595527E-2</c:v>
                </c:pt>
                <c:pt idx="106">
                  <c:v>2.5618173702255338E-2</c:v>
                </c:pt>
                <c:pt idx="107">
                  <c:v>2.5165454361148771E-2</c:v>
                </c:pt>
                <c:pt idx="108">
                  <c:v>2.4727465820786852E-2</c:v>
                </c:pt>
                <c:pt idx="109">
                  <c:v>2.4303516296236848E-2</c:v>
                </c:pt>
                <c:pt idx="110">
                  <c:v>2.3892956174675024E-2</c:v>
                </c:pt>
                <c:pt idx="111">
                  <c:v>2.3495174871228625E-2</c:v>
                </c:pt>
                <c:pt idx="112">
                  <c:v>2.3109597960753438E-2</c:v>
                </c:pt>
                <c:pt idx="113">
                  <c:v>2.273568455778931E-2</c:v>
                </c:pt>
                <c:pt idx="114">
                  <c:v>2.2372924920074349E-2</c:v>
                </c:pt>
                <c:pt idx="115">
                  <c:v>2.2020838253743975E-2</c:v>
                </c:pt>
                <c:pt idx="116">
                  <c:v>2.1678970700747948E-2</c:v>
                </c:pt>
                <c:pt idx="117">
                  <c:v>2.1346893491131634E-2</c:v>
                </c:pt>
                <c:pt idx="118">
                  <c:v>2.1024201244686902E-2</c:v>
                </c:pt>
                <c:pt idx="119">
                  <c:v>2.0710510408115949E-2</c:v>
                </c:pt>
                <c:pt idx="120">
                  <c:v>2.0405457815299045E-2</c:v>
                </c:pt>
                <c:pt idx="121">
                  <c:v>2.0108699359534049E-2</c:v>
                </c:pt>
                <c:pt idx="122">
                  <c:v>1.9819908767751072E-2</c:v>
                </c:pt>
                <c:pt idx="123">
                  <c:v>1.9538776467708008E-2</c:v>
                </c:pt>
                <c:pt idx="124">
                  <c:v>1.9265008540068386E-2</c:v>
                </c:pt>
                <c:pt idx="125">
                  <c:v>1.8998325748054327E-2</c:v>
                </c:pt>
                <c:pt idx="126">
                  <c:v>1.8738462638079299E-2</c:v>
                </c:pt>
                <c:pt idx="127">
                  <c:v>1.8485166705394119E-2</c:v>
                </c:pt>
                <c:pt idx="128">
                  <c:v>1.8238197619346423E-2</c:v>
                </c:pt>
                <c:pt idx="129">
                  <c:v>1.7997326503358148E-2</c:v>
                </c:pt>
                <c:pt idx="130">
                  <c:v>1.7762335265179764E-2</c:v>
                </c:pt>
                <c:pt idx="131">
                  <c:v>1.7533015973384761E-2</c:v>
                </c:pt>
                <c:pt idx="132">
                  <c:v>1.7309170276434652E-2</c:v>
                </c:pt>
                <c:pt idx="133">
                  <c:v>1.7090608860972023E-2</c:v>
                </c:pt>
                <c:pt idx="134">
                  <c:v>1.6877150946295816E-2</c:v>
                </c:pt>
                <c:pt idx="135">
                  <c:v>1.6668623812238985E-2</c:v>
                </c:pt>
                <c:pt idx="136">
                  <c:v>1.6464862357910223E-2</c:v>
                </c:pt>
                <c:pt idx="137">
                  <c:v>1.6265708688978388E-2</c:v>
                </c:pt>
                <c:pt idx="138">
                  <c:v>1.607101173137564E-2</c:v>
                </c:pt>
                <c:pt idx="139">
                  <c:v>1.5880626869473648E-2</c:v>
                </c:pt>
                <c:pt idx="140">
                  <c:v>1.5694415606948113E-2</c:v>
                </c:pt>
                <c:pt idx="141">
                  <c:v>1.5512245248695083E-2</c:v>
                </c:pt>
                <c:pt idx="142">
                  <c:v>1.533398860229415E-2</c:v>
                </c:pt>
                <c:pt idx="143">
                  <c:v>1.5159523697636601E-2</c:v>
                </c:pt>
                <c:pt idx="144">
                  <c:v>1.4988733523445572E-2</c:v>
                </c:pt>
                <c:pt idx="145">
                  <c:v>1.4821505779516632E-2</c:v>
                </c:pt>
                <c:pt idx="146">
                  <c:v>1.4657732643598931E-2</c:v>
                </c:pt>
                <c:pt idx="147">
                  <c:v>1.4497310551920679E-2</c:v>
                </c:pt>
                <c:pt idx="148">
                  <c:v>1.4340139992438961E-2</c:v>
                </c:pt>
                <c:pt idx="149">
                  <c:v>1.4186125309964581E-2</c:v>
                </c:pt>
                <c:pt idx="150">
                  <c:v>1.4035174522376168E-2</c:v>
                </c:pt>
                <c:pt idx="151">
                  <c:v>1.388719914719666E-2</c:v>
                </c:pt>
                <c:pt idx="152">
                  <c:v>1.3742114037858862E-2</c:v>
                </c:pt>
                <c:pt idx="153">
                  <c:v>1.3599837229036986E-2</c:v>
                </c:pt>
                <c:pt idx="154">
                  <c:v>1.3460289790464992E-2</c:v>
                </c:pt>
                <c:pt idx="155">
                  <c:v>1.3323395688705626E-2</c:v>
                </c:pt>
                <c:pt idx="156">
                  <c:v>1.3189081656371907E-2</c:v>
                </c:pt>
                <c:pt idx="157">
                  <c:v>1.3057277068337529E-2</c:v>
                </c:pt>
                <c:pt idx="158">
                  <c:v>1.2927913824506114E-2</c:v>
                </c:pt>
                <c:pt idx="159">
                  <c:v>1.280092623873853E-2</c:v>
                </c:pt>
                <c:pt idx="160">
                  <c:v>1.2676250933565556E-2</c:v>
                </c:pt>
                <c:pt idx="161">
                  <c:v>1.255382674033835E-2</c:v>
                </c:pt>
                <c:pt idx="162">
                  <c:v>1.2433594604492821E-2</c:v>
                </c:pt>
                <c:pt idx="163">
                  <c:v>1.2315497495626436E-2</c:v>
                </c:pt>
                <c:pt idx="164">
                  <c:v>1.2199480322104741E-2</c:v>
                </c:pt>
                <c:pt idx="165">
                  <c:v>1.2085489849935481E-2</c:v>
                </c:pt>
                <c:pt idx="166">
                  <c:v>1.1973474625663292E-2</c:v>
                </c:pt>
                <c:pt idx="167">
                  <c:v>1.1863384903056082E-2</c:v>
                </c:pt>
                <c:pt idx="168">
                  <c:v>1.1755172573367481E-2</c:v>
                </c:pt>
                <c:pt idx="169">
                  <c:v>1.1648791098974409E-2</c:v>
                </c:pt>
                <c:pt idx="170">
                  <c:v>1.1544195450201118E-2</c:v>
                </c:pt>
                <c:pt idx="171">
                  <c:v>1.1441342045153633E-2</c:v>
                </c:pt>
                <c:pt idx="172">
                  <c:v>1.1340188692398516E-2</c:v>
                </c:pt>
                <c:pt idx="173">
                  <c:v>1.1240694536331348E-2</c:v>
                </c:pt>
                <c:pt idx="174">
                  <c:v>1.1142820005088826E-2</c:v>
                </c:pt>
                <c:pt idx="175">
                  <c:v>1.1046526760868454E-2</c:v>
                </c:pt>
                <c:pt idx="176">
                  <c:v>1.0951777652526661E-2</c:v>
                </c:pt>
                <c:pt idx="177">
                  <c:v>1.0858536670335314E-2</c:v>
                </c:pt>
                <c:pt idx="178">
                  <c:v>1.0766768902783084E-2</c:v>
                </c:pt>
                <c:pt idx="179">
                  <c:v>1.0676440495314779E-2</c:v>
                </c:pt>
                <c:pt idx="180">
                  <c:v>1.058751861090858E-2</c:v>
                </c:pt>
                <c:pt idx="181">
                  <c:v>1.0499971392396621E-2</c:v>
                </c:pt>
                <c:pt idx="182">
                  <c:v>1.0413767926439691E-2</c:v>
                </c:pt>
                <c:pt idx="183">
                  <c:v>1.0328878209072558E-2</c:v>
                </c:pt>
                <c:pt idx="184">
                  <c:v>1.0245273112740748E-2</c:v>
                </c:pt>
                <c:pt idx="185">
                  <c:v>1.0162924354754181E-2</c:v>
                </c:pt>
                <c:pt idx="186">
                  <c:v>1.0081804467087193E-2</c:v>
                </c:pt>
                <c:pt idx="187">
                  <c:v>1.0001886767459204E-2</c:v>
                </c:pt>
                <c:pt idx="188">
                  <c:v>9.9231453316325161E-3</c:v>
                </c:pt>
                <c:pt idx="189">
                  <c:v>9.8455549668688327E-3</c:v>
                </c:pt>
                <c:pt idx="190">
                  <c:v>9.7690911864878639E-3</c:v>
                </c:pt>
                <c:pt idx="191">
                  <c:v>9.6937301854758164E-3</c:v>
                </c:pt>
                <c:pt idx="192">
                  <c:v>9.6194488170932586E-3</c:v>
                </c:pt>
                <c:pt idx="193">
                  <c:v>9.5462245704351426E-3</c:v>
                </c:pt>
                <c:pt idx="194">
                  <c:v>9.4740355488986197E-3</c:v>
                </c:pt>
                <c:pt idx="195">
                  <c:v>9.4028604495156078E-3</c:v>
                </c:pt>
                <c:pt idx="196">
                  <c:v>9.3326785431104599E-3</c:v>
                </c:pt>
                <c:pt idx="197">
                  <c:v>9.2634696552446518E-3</c:v>
                </c:pt>
                <c:pt idx="198">
                  <c:v>9.1952141479120265E-3</c:v>
                </c:pt>
                <c:pt idx="199">
                  <c:v>9.1278929019510627E-3</c:v>
                </c:pt>
                <c:pt idx="200">
                  <c:v>9.0614873001410856E-3</c:v>
                </c:pt>
                <c:pt idx="201">
                  <c:v>8.9959792109523627E-3</c:v>
                </c:pt>
                <c:pt idx="202">
                  <c:v>8.9313509729200564E-3</c:v>
                </c:pt>
                <c:pt idx="203">
                  <c:v>8.8675853796151907E-3</c:v>
                </c:pt>
                <c:pt idx="204">
                  <c:v>8.8046656651857413E-3</c:v>
                </c:pt>
                <c:pt idx="205">
                  <c:v>8.7425754904429127E-3</c:v>
                </c:pt>
                <c:pt idx="206">
                  <c:v>8.6812989294691167E-3</c:v>
                </c:pt>
                <c:pt idx="207">
                  <c:v>8.6208204567247808E-3</c:v>
                </c:pt>
                <c:pt idx="208">
                  <c:v>8.5611249346326072E-3</c:v>
                </c:pt>
                <c:pt idx="209">
                  <c:v>8.5021976016188688E-3</c:v>
                </c:pt>
                <c:pt idx="210">
                  <c:v>8.4440240605923676E-3</c:v>
                </c:pt>
                <c:pt idx="211">
                  <c:v>8.3865902678422026E-3</c:v>
                </c:pt>
                <c:pt idx="212">
                  <c:v>8.3298825223373871E-3</c:v>
                </c:pt>
                <c:pt idx="213">
                  <c:v>8.2738874554107566E-3</c:v>
                </c:pt>
                <c:pt idx="214">
                  <c:v>8.218592020811856E-3</c:v>
                </c:pt>
                <c:pt idx="215">
                  <c:v>8.1639834851130379E-3</c:v>
                </c:pt>
                <c:pt idx="216">
                  <c:v>8.1100494184548448E-3</c:v>
                </c:pt>
                <c:pt idx="217">
                  <c:v>8.0567776856160286E-3</c:v>
                </c:pt>
                <c:pt idx="218">
                  <c:v>8.0041564373959668E-3</c:v>
                </c:pt>
                <c:pt idx="219">
                  <c:v>7.9521741022959419E-3</c:v>
                </c:pt>
                <c:pt idx="220">
                  <c:v>7.9008193784880481E-3</c:v>
                </c:pt>
                <c:pt idx="221">
                  <c:v>7.8500812260597144E-3</c:v>
                </c:pt>
                <c:pt idx="222">
                  <c:v>7.7999488595231845E-3</c:v>
                </c:pt>
                <c:pt idx="223">
                  <c:v>7.7504117405792954E-3</c:v>
                </c:pt>
                <c:pt idx="224">
                  <c:v>7.7014595711258991E-3</c:v>
                </c:pt>
                <c:pt idx="225">
                  <c:v>7.6530822865008251E-3</c:v>
                </c:pt>
                <c:pt idx="226">
                  <c:v>7.6052700489509621E-3</c:v>
                </c:pt>
                <c:pt idx="227">
                  <c:v>7.5580132413179905E-3</c:v>
                </c:pt>
                <c:pt idx="228">
                  <c:v>7.5113024609331459E-3</c:v>
                </c:pt>
                <c:pt idx="229">
                  <c:v>7.4651285137124499E-3</c:v>
                </c:pt>
                <c:pt idx="230">
                  <c:v>7.4194824084451187E-3</c:v>
                </c:pt>
                <c:pt idx="231">
                  <c:v>7.3743553512677848E-3</c:v>
                </c:pt>
                <c:pt idx="232">
                  <c:v>7.3297387403173757E-3</c:v>
                </c:pt>
                <c:pt idx="233">
                  <c:v>7.2856241605563322E-3</c:v>
                </c:pt>
                <c:pt idx="234">
                  <c:v>7.2420033787631904E-3</c:v>
                </c:pt>
                <c:pt idx="235">
                  <c:v>7.1988683386830579E-3</c:v>
                </c:pt>
                <c:pt idx="236">
                  <c:v>7.1562111563315562E-3</c:v>
                </c:pt>
                <c:pt idx="237">
                  <c:v>7.1140241154468301E-3</c:v>
                </c:pt>
                <c:pt idx="238">
                  <c:v>7.0722996630843129E-3</c:v>
                </c:pt>
                <c:pt idx="239">
                  <c:v>7.0310304053488931E-3</c:v>
                </c:pt>
                <c:pt idx="240">
                  <c:v>6.9902091032595379E-3</c:v>
                </c:pt>
                <c:pt idx="241">
                  <c:v>6.9498286687418188E-3</c:v>
                </c:pt>
                <c:pt idx="242">
                  <c:v>6.9098821607434038E-3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27-49CB-B00F-B12E6DCE7050}"/>
            </c:ext>
          </c:extLst>
        </c:ser>
        <c:ser>
          <c:idx val="3"/>
          <c:order val="3"/>
          <c:tx>
            <c:strRef>
              <c:f>'NEN 6079 (verbergen)'!$E$11</c:f>
              <c:strCache>
                <c:ptCount val="1"/>
                <c:pt idx="0">
                  <c:v>Overige niet-slaapfuncties, bestaande bouw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'NEN 6079 (verbergen)'!$A$17:$A$259</c:f>
              <c:numCache>
                <c:formatCode>General</c:formatCode>
                <c:ptCount val="243"/>
                <c:pt idx="0">
                  <c:v>0</c:v>
                </c:pt>
                <c:pt idx="1">
                  <c:v>1000</c:v>
                </c:pt>
                <c:pt idx="2">
                  <c:v>1100</c:v>
                </c:pt>
                <c:pt idx="3">
                  <c:v>1200</c:v>
                </c:pt>
                <c:pt idx="4">
                  <c:v>1300</c:v>
                </c:pt>
                <c:pt idx="5">
                  <c:v>1400</c:v>
                </c:pt>
                <c:pt idx="6">
                  <c:v>1500</c:v>
                </c:pt>
                <c:pt idx="7">
                  <c:v>1600</c:v>
                </c:pt>
                <c:pt idx="8">
                  <c:v>1700</c:v>
                </c:pt>
                <c:pt idx="9">
                  <c:v>1800</c:v>
                </c:pt>
                <c:pt idx="10">
                  <c:v>1900</c:v>
                </c:pt>
                <c:pt idx="11">
                  <c:v>2000</c:v>
                </c:pt>
                <c:pt idx="12">
                  <c:v>2100</c:v>
                </c:pt>
                <c:pt idx="13">
                  <c:v>2200</c:v>
                </c:pt>
                <c:pt idx="14">
                  <c:v>2300</c:v>
                </c:pt>
                <c:pt idx="15">
                  <c:v>2400</c:v>
                </c:pt>
                <c:pt idx="16">
                  <c:v>2500</c:v>
                </c:pt>
                <c:pt idx="17">
                  <c:v>2600</c:v>
                </c:pt>
                <c:pt idx="18">
                  <c:v>2700</c:v>
                </c:pt>
                <c:pt idx="19">
                  <c:v>2800</c:v>
                </c:pt>
                <c:pt idx="20">
                  <c:v>2900</c:v>
                </c:pt>
                <c:pt idx="21">
                  <c:v>3000</c:v>
                </c:pt>
                <c:pt idx="22">
                  <c:v>3100</c:v>
                </c:pt>
                <c:pt idx="23">
                  <c:v>3200</c:v>
                </c:pt>
                <c:pt idx="24">
                  <c:v>3300</c:v>
                </c:pt>
                <c:pt idx="25">
                  <c:v>3400</c:v>
                </c:pt>
                <c:pt idx="26">
                  <c:v>3500</c:v>
                </c:pt>
                <c:pt idx="27">
                  <c:v>3600</c:v>
                </c:pt>
                <c:pt idx="28">
                  <c:v>3700</c:v>
                </c:pt>
                <c:pt idx="29">
                  <c:v>3800</c:v>
                </c:pt>
                <c:pt idx="30">
                  <c:v>3900</c:v>
                </c:pt>
                <c:pt idx="31">
                  <c:v>4000</c:v>
                </c:pt>
                <c:pt idx="32">
                  <c:v>4100</c:v>
                </c:pt>
                <c:pt idx="33">
                  <c:v>4200</c:v>
                </c:pt>
                <c:pt idx="34">
                  <c:v>4300</c:v>
                </c:pt>
                <c:pt idx="35">
                  <c:v>4400</c:v>
                </c:pt>
                <c:pt idx="36">
                  <c:v>4500</c:v>
                </c:pt>
                <c:pt idx="37">
                  <c:v>4600</c:v>
                </c:pt>
                <c:pt idx="38">
                  <c:v>4700</c:v>
                </c:pt>
                <c:pt idx="39">
                  <c:v>4800</c:v>
                </c:pt>
                <c:pt idx="40">
                  <c:v>4900</c:v>
                </c:pt>
                <c:pt idx="41">
                  <c:v>5000</c:v>
                </c:pt>
                <c:pt idx="42">
                  <c:v>5100</c:v>
                </c:pt>
                <c:pt idx="43">
                  <c:v>5200</c:v>
                </c:pt>
                <c:pt idx="44">
                  <c:v>5300</c:v>
                </c:pt>
                <c:pt idx="45">
                  <c:v>5400</c:v>
                </c:pt>
                <c:pt idx="46">
                  <c:v>5500</c:v>
                </c:pt>
                <c:pt idx="47">
                  <c:v>5600</c:v>
                </c:pt>
                <c:pt idx="48">
                  <c:v>5700</c:v>
                </c:pt>
                <c:pt idx="49">
                  <c:v>5800</c:v>
                </c:pt>
                <c:pt idx="50">
                  <c:v>5900</c:v>
                </c:pt>
                <c:pt idx="51">
                  <c:v>6000</c:v>
                </c:pt>
                <c:pt idx="52">
                  <c:v>6100</c:v>
                </c:pt>
                <c:pt idx="53">
                  <c:v>6200</c:v>
                </c:pt>
                <c:pt idx="54">
                  <c:v>6300</c:v>
                </c:pt>
                <c:pt idx="55">
                  <c:v>6400</c:v>
                </c:pt>
                <c:pt idx="56">
                  <c:v>6500</c:v>
                </c:pt>
                <c:pt idx="57">
                  <c:v>6600</c:v>
                </c:pt>
                <c:pt idx="58">
                  <c:v>6700</c:v>
                </c:pt>
                <c:pt idx="59">
                  <c:v>6800</c:v>
                </c:pt>
                <c:pt idx="60">
                  <c:v>6900</c:v>
                </c:pt>
                <c:pt idx="61">
                  <c:v>7000</c:v>
                </c:pt>
                <c:pt idx="62">
                  <c:v>7100</c:v>
                </c:pt>
                <c:pt idx="63">
                  <c:v>7200</c:v>
                </c:pt>
                <c:pt idx="64">
                  <c:v>7300</c:v>
                </c:pt>
                <c:pt idx="65">
                  <c:v>7400</c:v>
                </c:pt>
                <c:pt idx="66">
                  <c:v>7500</c:v>
                </c:pt>
                <c:pt idx="67">
                  <c:v>7600</c:v>
                </c:pt>
                <c:pt idx="68">
                  <c:v>7700</c:v>
                </c:pt>
                <c:pt idx="69">
                  <c:v>7800</c:v>
                </c:pt>
                <c:pt idx="70">
                  <c:v>7900</c:v>
                </c:pt>
                <c:pt idx="71">
                  <c:v>8000</c:v>
                </c:pt>
                <c:pt idx="72">
                  <c:v>8100</c:v>
                </c:pt>
                <c:pt idx="73">
                  <c:v>8200</c:v>
                </c:pt>
                <c:pt idx="74">
                  <c:v>8300</c:v>
                </c:pt>
                <c:pt idx="75">
                  <c:v>8400</c:v>
                </c:pt>
                <c:pt idx="76">
                  <c:v>8500</c:v>
                </c:pt>
                <c:pt idx="77">
                  <c:v>8750</c:v>
                </c:pt>
                <c:pt idx="78">
                  <c:v>9000</c:v>
                </c:pt>
                <c:pt idx="79">
                  <c:v>9250</c:v>
                </c:pt>
                <c:pt idx="80">
                  <c:v>9500</c:v>
                </c:pt>
                <c:pt idx="81">
                  <c:v>9750</c:v>
                </c:pt>
                <c:pt idx="82">
                  <c:v>10000</c:v>
                </c:pt>
                <c:pt idx="83">
                  <c:v>10250</c:v>
                </c:pt>
                <c:pt idx="84">
                  <c:v>10500</c:v>
                </c:pt>
                <c:pt idx="85">
                  <c:v>10750</c:v>
                </c:pt>
                <c:pt idx="86">
                  <c:v>11000</c:v>
                </c:pt>
                <c:pt idx="87">
                  <c:v>11250</c:v>
                </c:pt>
                <c:pt idx="88">
                  <c:v>11500</c:v>
                </c:pt>
                <c:pt idx="89">
                  <c:v>11750</c:v>
                </c:pt>
                <c:pt idx="90">
                  <c:v>12000</c:v>
                </c:pt>
                <c:pt idx="91">
                  <c:v>12250</c:v>
                </c:pt>
                <c:pt idx="92">
                  <c:v>12500</c:v>
                </c:pt>
                <c:pt idx="93">
                  <c:v>12750</c:v>
                </c:pt>
                <c:pt idx="94">
                  <c:v>13000</c:v>
                </c:pt>
                <c:pt idx="95">
                  <c:v>13250</c:v>
                </c:pt>
                <c:pt idx="96">
                  <c:v>13500</c:v>
                </c:pt>
                <c:pt idx="97">
                  <c:v>13750</c:v>
                </c:pt>
                <c:pt idx="98">
                  <c:v>14000</c:v>
                </c:pt>
                <c:pt idx="99">
                  <c:v>14250</c:v>
                </c:pt>
                <c:pt idx="100">
                  <c:v>14500</c:v>
                </c:pt>
                <c:pt idx="101">
                  <c:v>14750</c:v>
                </c:pt>
                <c:pt idx="102">
                  <c:v>15000</c:v>
                </c:pt>
                <c:pt idx="103">
                  <c:v>15250</c:v>
                </c:pt>
                <c:pt idx="104">
                  <c:v>15500</c:v>
                </c:pt>
                <c:pt idx="105">
                  <c:v>15750</c:v>
                </c:pt>
                <c:pt idx="106">
                  <c:v>16000</c:v>
                </c:pt>
                <c:pt idx="107">
                  <c:v>16250</c:v>
                </c:pt>
                <c:pt idx="108">
                  <c:v>16500</c:v>
                </c:pt>
                <c:pt idx="109">
                  <c:v>16750</c:v>
                </c:pt>
                <c:pt idx="110">
                  <c:v>17000</c:v>
                </c:pt>
                <c:pt idx="111">
                  <c:v>17250</c:v>
                </c:pt>
                <c:pt idx="112">
                  <c:v>17500</c:v>
                </c:pt>
                <c:pt idx="113">
                  <c:v>17750</c:v>
                </c:pt>
                <c:pt idx="114">
                  <c:v>18000</c:v>
                </c:pt>
                <c:pt idx="115">
                  <c:v>18250</c:v>
                </c:pt>
                <c:pt idx="116">
                  <c:v>18500</c:v>
                </c:pt>
                <c:pt idx="117">
                  <c:v>18750</c:v>
                </c:pt>
                <c:pt idx="118">
                  <c:v>19000</c:v>
                </c:pt>
                <c:pt idx="119">
                  <c:v>19250</c:v>
                </c:pt>
                <c:pt idx="120">
                  <c:v>19500</c:v>
                </c:pt>
                <c:pt idx="121">
                  <c:v>19750</c:v>
                </c:pt>
                <c:pt idx="122">
                  <c:v>20000</c:v>
                </c:pt>
                <c:pt idx="123">
                  <c:v>20250</c:v>
                </c:pt>
                <c:pt idx="124">
                  <c:v>20500</c:v>
                </c:pt>
                <c:pt idx="125">
                  <c:v>20750</c:v>
                </c:pt>
                <c:pt idx="126">
                  <c:v>21000</c:v>
                </c:pt>
                <c:pt idx="127">
                  <c:v>21250</c:v>
                </c:pt>
                <c:pt idx="128">
                  <c:v>21500</c:v>
                </c:pt>
                <c:pt idx="129">
                  <c:v>21750</c:v>
                </c:pt>
                <c:pt idx="130">
                  <c:v>22000</c:v>
                </c:pt>
                <c:pt idx="131">
                  <c:v>22250</c:v>
                </c:pt>
                <c:pt idx="132">
                  <c:v>22500</c:v>
                </c:pt>
                <c:pt idx="133">
                  <c:v>22750</c:v>
                </c:pt>
                <c:pt idx="134">
                  <c:v>23000</c:v>
                </c:pt>
                <c:pt idx="135">
                  <c:v>23250</c:v>
                </c:pt>
                <c:pt idx="136">
                  <c:v>23500</c:v>
                </c:pt>
                <c:pt idx="137">
                  <c:v>23750</c:v>
                </c:pt>
                <c:pt idx="138">
                  <c:v>24000</c:v>
                </c:pt>
                <c:pt idx="139">
                  <c:v>24250</c:v>
                </c:pt>
                <c:pt idx="140">
                  <c:v>24500</c:v>
                </c:pt>
                <c:pt idx="141">
                  <c:v>24750</c:v>
                </c:pt>
                <c:pt idx="142">
                  <c:v>25000</c:v>
                </c:pt>
                <c:pt idx="143">
                  <c:v>25250</c:v>
                </c:pt>
                <c:pt idx="144">
                  <c:v>25500</c:v>
                </c:pt>
                <c:pt idx="145">
                  <c:v>25750</c:v>
                </c:pt>
                <c:pt idx="146">
                  <c:v>26000</c:v>
                </c:pt>
                <c:pt idx="147">
                  <c:v>26250</c:v>
                </c:pt>
                <c:pt idx="148">
                  <c:v>26500</c:v>
                </c:pt>
                <c:pt idx="149">
                  <c:v>26750</c:v>
                </c:pt>
                <c:pt idx="150">
                  <c:v>27000</c:v>
                </c:pt>
                <c:pt idx="151">
                  <c:v>27250</c:v>
                </c:pt>
                <c:pt idx="152">
                  <c:v>27500</c:v>
                </c:pt>
                <c:pt idx="153">
                  <c:v>27750</c:v>
                </c:pt>
                <c:pt idx="154">
                  <c:v>28000</c:v>
                </c:pt>
                <c:pt idx="155">
                  <c:v>28250</c:v>
                </c:pt>
                <c:pt idx="156">
                  <c:v>28500</c:v>
                </c:pt>
                <c:pt idx="157">
                  <c:v>28750</c:v>
                </c:pt>
                <c:pt idx="158">
                  <c:v>29000</c:v>
                </c:pt>
                <c:pt idx="159">
                  <c:v>29250</c:v>
                </c:pt>
                <c:pt idx="160">
                  <c:v>29500</c:v>
                </c:pt>
                <c:pt idx="161">
                  <c:v>29750</c:v>
                </c:pt>
                <c:pt idx="162">
                  <c:v>30000</c:v>
                </c:pt>
                <c:pt idx="163">
                  <c:v>30250</c:v>
                </c:pt>
                <c:pt idx="164">
                  <c:v>30500</c:v>
                </c:pt>
                <c:pt idx="165">
                  <c:v>30750</c:v>
                </c:pt>
                <c:pt idx="166">
                  <c:v>31000</c:v>
                </c:pt>
                <c:pt idx="167">
                  <c:v>31250</c:v>
                </c:pt>
                <c:pt idx="168">
                  <c:v>31500</c:v>
                </c:pt>
                <c:pt idx="169">
                  <c:v>31750</c:v>
                </c:pt>
                <c:pt idx="170">
                  <c:v>32000</c:v>
                </c:pt>
                <c:pt idx="171">
                  <c:v>32250</c:v>
                </c:pt>
                <c:pt idx="172">
                  <c:v>32500</c:v>
                </c:pt>
                <c:pt idx="173">
                  <c:v>32750</c:v>
                </c:pt>
                <c:pt idx="174">
                  <c:v>33000</c:v>
                </c:pt>
                <c:pt idx="175">
                  <c:v>33250</c:v>
                </c:pt>
                <c:pt idx="176">
                  <c:v>33500</c:v>
                </c:pt>
                <c:pt idx="177">
                  <c:v>33750</c:v>
                </c:pt>
                <c:pt idx="178">
                  <c:v>34000</c:v>
                </c:pt>
                <c:pt idx="179">
                  <c:v>34250</c:v>
                </c:pt>
                <c:pt idx="180">
                  <c:v>34500</c:v>
                </c:pt>
                <c:pt idx="181">
                  <c:v>34750</c:v>
                </c:pt>
                <c:pt idx="182">
                  <c:v>35000</c:v>
                </c:pt>
                <c:pt idx="183">
                  <c:v>35250</c:v>
                </c:pt>
                <c:pt idx="184">
                  <c:v>35500</c:v>
                </c:pt>
                <c:pt idx="185">
                  <c:v>35750</c:v>
                </c:pt>
                <c:pt idx="186">
                  <c:v>36000</c:v>
                </c:pt>
                <c:pt idx="187">
                  <c:v>36250</c:v>
                </c:pt>
                <c:pt idx="188">
                  <c:v>36500</c:v>
                </c:pt>
                <c:pt idx="189">
                  <c:v>36750</c:v>
                </c:pt>
                <c:pt idx="190">
                  <c:v>37000</c:v>
                </c:pt>
                <c:pt idx="191">
                  <c:v>37250</c:v>
                </c:pt>
                <c:pt idx="192">
                  <c:v>37500</c:v>
                </c:pt>
                <c:pt idx="193">
                  <c:v>37750</c:v>
                </c:pt>
                <c:pt idx="194">
                  <c:v>38000</c:v>
                </c:pt>
                <c:pt idx="195">
                  <c:v>38250</c:v>
                </c:pt>
                <c:pt idx="196">
                  <c:v>38500</c:v>
                </c:pt>
                <c:pt idx="197">
                  <c:v>38750</c:v>
                </c:pt>
                <c:pt idx="198">
                  <c:v>39000</c:v>
                </c:pt>
                <c:pt idx="199">
                  <c:v>39250</c:v>
                </c:pt>
                <c:pt idx="200">
                  <c:v>39500</c:v>
                </c:pt>
                <c:pt idx="201">
                  <c:v>39750</c:v>
                </c:pt>
                <c:pt idx="202">
                  <c:v>40000</c:v>
                </c:pt>
                <c:pt idx="203">
                  <c:v>40250</c:v>
                </c:pt>
                <c:pt idx="204">
                  <c:v>40500</c:v>
                </c:pt>
                <c:pt idx="205">
                  <c:v>40750</c:v>
                </c:pt>
                <c:pt idx="206">
                  <c:v>41000</c:v>
                </c:pt>
                <c:pt idx="207">
                  <c:v>41250</c:v>
                </c:pt>
                <c:pt idx="208">
                  <c:v>41500</c:v>
                </c:pt>
                <c:pt idx="209">
                  <c:v>41750</c:v>
                </c:pt>
                <c:pt idx="210">
                  <c:v>42000</c:v>
                </c:pt>
                <c:pt idx="211">
                  <c:v>42250</c:v>
                </c:pt>
                <c:pt idx="212">
                  <c:v>42500</c:v>
                </c:pt>
                <c:pt idx="213">
                  <c:v>42750</c:v>
                </c:pt>
                <c:pt idx="214">
                  <c:v>43000</c:v>
                </c:pt>
                <c:pt idx="215">
                  <c:v>43250</c:v>
                </c:pt>
                <c:pt idx="216">
                  <c:v>43500</c:v>
                </c:pt>
                <c:pt idx="217">
                  <c:v>43750</c:v>
                </c:pt>
                <c:pt idx="218">
                  <c:v>44000</c:v>
                </c:pt>
                <c:pt idx="219">
                  <c:v>44250</c:v>
                </c:pt>
                <c:pt idx="220">
                  <c:v>44500</c:v>
                </c:pt>
                <c:pt idx="221">
                  <c:v>44750</c:v>
                </c:pt>
                <c:pt idx="222">
                  <c:v>45000</c:v>
                </c:pt>
                <c:pt idx="223">
                  <c:v>45250</c:v>
                </c:pt>
                <c:pt idx="224">
                  <c:v>45500</c:v>
                </c:pt>
                <c:pt idx="225">
                  <c:v>45750</c:v>
                </c:pt>
                <c:pt idx="226">
                  <c:v>46000</c:v>
                </c:pt>
                <c:pt idx="227">
                  <c:v>46250</c:v>
                </c:pt>
                <c:pt idx="228">
                  <c:v>46500</c:v>
                </c:pt>
                <c:pt idx="229">
                  <c:v>46750</c:v>
                </c:pt>
                <c:pt idx="230">
                  <c:v>47000</c:v>
                </c:pt>
                <c:pt idx="231">
                  <c:v>47250</c:v>
                </c:pt>
                <c:pt idx="232">
                  <c:v>47500</c:v>
                </c:pt>
                <c:pt idx="233">
                  <c:v>47750</c:v>
                </c:pt>
                <c:pt idx="234">
                  <c:v>48000</c:v>
                </c:pt>
                <c:pt idx="235">
                  <c:v>48250</c:v>
                </c:pt>
                <c:pt idx="236">
                  <c:v>48500</c:v>
                </c:pt>
                <c:pt idx="237">
                  <c:v>48750</c:v>
                </c:pt>
                <c:pt idx="238">
                  <c:v>49000</c:v>
                </c:pt>
                <c:pt idx="239">
                  <c:v>49250</c:v>
                </c:pt>
                <c:pt idx="240">
                  <c:v>49500</c:v>
                </c:pt>
                <c:pt idx="241">
                  <c:v>49750</c:v>
                </c:pt>
                <c:pt idx="242">
                  <c:v>50000</c:v>
                </c:pt>
              </c:numCache>
            </c:numRef>
          </c:xVal>
          <c:yVal>
            <c:numRef>
              <c:f>'NEN 6079 (verbergen)'!$E$17:$E$259</c:f>
              <c:numCache>
                <c:formatCode>General</c:formatCode>
                <c:ptCount val="24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0.39400000000000002</c:v>
                </c:pt>
                <c:pt idx="13">
                  <c:v>0.38800000000000001</c:v>
                </c:pt>
                <c:pt idx="14">
                  <c:v>0.38200000000000001</c:v>
                </c:pt>
                <c:pt idx="15">
                  <c:v>0.376</c:v>
                </c:pt>
                <c:pt idx="16">
                  <c:v>0.37</c:v>
                </c:pt>
                <c:pt idx="17">
                  <c:v>0.36399999999999999</c:v>
                </c:pt>
                <c:pt idx="18">
                  <c:v>0.35799999999999998</c:v>
                </c:pt>
                <c:pt idx="19">
                  <c:v>0.35199999999999998</c:v>
                </c:pt>
                <c:pt idx="20">
                  <c:v>0.34599999999999997</c:v>
                </c:pt>
                <c:pt idx="21">
                  <c:v>0.33999999999999997</c:v>
                </c:pt>
                <c:pt idx="22">
                  <c:v>0.33399999999999996</c:v>
                </c:pt>
                <c:pt idx="23">
                  <c:v>0.32799999999999996</c:v>
                </c:pt>
                <c:pt idx="24">
                  <c:v>0.32199999999999995</c:v>
                </c:pt>
                <c:pt idx="25">
                  <c:v>0.316</c:v>
                </c:pt>
                <c:pt idx="26">
                  <c:v>0.31</c:v>
                </c:pt>
                <c:pt idx="27">
                  <c:v>0.30399999999999999</c:v>
                </c:pt>
                <c:pt idx="28">
                  <c:v>0.29799999999999999</c:v>
                </c:pt>
                <c:pt idx="29">
                  <c:v>0.29199999999999998</c:v>
                </c:pt>
                <c:pt idx="30">
                  <c:v>0.28599999999999998</c:v>
                </c:pt>
                <c:pt idx="31">
                  <c:v>0.27999999999999997</c:v>
                </c:pt>
                <c:pt idx="32">
                  <c:v>0.27214562752165322</c:v>
                </c:pt>
                <c:pt idx="33">
                  <c:v>0.26470741826170158</c:v>
                </c:pt>
                <c:pt idx="34">
                  <c:v>0.25764046383149525</c:v>
                </c:pt>
                <c:pt idx="35">
                  <c:v>0.25091823172247402</c:v>
                </c:pt>
                <c:pt idx="36">
                  <c:v>0.24451663216042974</c:v>
                </c:pt>
                <c:pt idx="37">
                  <c:v>0.23841374508111265</c:v>
                </c:pt>
                <c:pt idx="38">
                  <c:v>0.23258958277291358</c:v>
                </c:pt>
                <c:pt idx="39">
                  <c:v>0.22702588288224768</c:v>
                </c:pt>
                <c:pt idx="40">
                  <c:v>0.22170592735814859</c:v>
                </c:pt>
                <c:pt idx="41">
                  <c:v>0.21661438363247107</c:v>
                </c:pt>
                <c:pt idx="42">
                  <c:v>0.21173716492307604</c:v>
                </c:pt>
                <c:pt idx="43">
                  <c:v>0.20706130703447298</c:v>
                </c:pt>
                <c:pt idx="44">
                  <c:v>0.20257485943355805</c:v>
                </c:pt>
                <c:pt idx="45">
                  <c:v>0.19826678871300493</c:v>
                </c:pt>
                <c:pt idx="46">
                  <c:v>0.19412689283416934</c:v>
                </c:pt>
                <c:pt idx="47">
                  <c:v>0.19014572477507874</c:v>
                </c:pt>
                <c:pt idx="48">
                  <c:v>0.1863145244053398</c:v>
                </c:pt>
                <c:pt idx="49">
                  <c:v>0.18262515757512229</c:v>
                </c:pt>
                <c:pt idx="50">
                  <c:v>0.17907006154511129</c:v>
                </c:pt>
                <c:pt idx="51">
                  <c:v>0.17564219600276018</c:v>
                </c:pt>
                <c:pt idx="52">
                  <c:v>0.17233499901087868</c:v>
                </c:pt>
                <c:pt idx="53">
                  <c:v>0.16914234732045208</c:v>
                </c:pt>
                <c:pt idx="54">
                  <c:v>0.1660585205529872</c:v>
                </c:pt>
                <c:pt idx="55">
                  <c:v>0.16307816882060097</c:v>
                </c:pt>
                <c:pt idx="56">
                  <c:v>0.16019628340615286</c:v>
                </c:pt>
                <c:pt idx="57">
                  <c:v>0.157408170172291</c:v>
                </c:pt>
                <c:pt idx="58">
                  <c:v>0.15470942540853402</c:v>
                </c:pt>
                <c:pt idx="59">
                  <c:v>0.15209591386031729</c:v>
                </c:pt>
                <c:pt idx="60">
                  <c:v>0.14956374871415806</c:v>
                </c:pt>
                <c:pt idx="61">
                  <c:v>0.14710927333934753</c:v>
                </c:pt>
                <c:pt idx="62">
                  <c:v>0.14472904460947905</c:v>
                </c:pt>
                <c:pt idx="63">
                  <c:v>0.14241981764708347</c:v>
                </c:pt>
                <c:pt idx="64">
                  <c:v>0.14017853185213813</c:v>
                </c:pt>
                <c:pt idx="65">
                  <c:v>0.13800229809052264</c:v>
                </c:pt>
                <c:pt idx="66">
                  <c:v>0.13588838693195676</c:v>
                </c:pt>
                <c:pt idx="67">
                  <c:v>0.13383421783877952</c:v>
                </c:pt>
                <c:pt idx="68">
                  <c:v>0.13183734921737253</c:v>
                </c:pt>
                <c:pt idx="69">
                  <c:v>0.12989546925322126</c:v>
                </c:pt>
                <c:pt idx="70">
                  <c:v>0.12800638745876378</c:v>
                </c:pt>
                <c:pt idx="71">
                  <c:v>0.12616802687037995</c:v>
                </c:pt>
                <c:pt idx="72">
                  <c:v>0.12437841683727682</c:v>
                </c:pt>
                <c:pt idx="73">
                  <c:v>0.12263568635070216</c:v>
                </c:pt>
                <c:pt idx="74">
                  <c:v>0.12093805786699043</c:v>
                </c:pt>
                <c:pt idx="75">
                  <c:v>0.11928384158243838</c:v>
                </c:pt>
                <c:pt idx="76">
                  <c:v>0.1176714301220395</c:v>
                </c:pt>
                <c:pt idx="77">
                  <c:v>0.11381343613183986</c:v>
                </c:pt>
                <c:pt idx="78">
                  <c:v>0.11018536392531478</c:v>
                </c:pt>
                <c:pt idx="79">
                  <c:v>0.10676767944833415</c:v>
                </c:pt>
                <c:pt idx="80">
                  <c:v>0.1035429776687949</c:v>
                </c:pt>
                <c:pt idx="81">
                  <c:v>0.1004957019912939</c:v>
                </c:pt>
                <c:pt idx="82">
                  <c:v>9.7611906728462247E-2</c:v>
                </c:pt>
                <c:pt idx="83">
                  <c:v>9.4879055134498652E-2</c:v>
                </c:pt>
                <c:pt idx="84">
                  <c:v>9.2285846958039167E-2</c:v>
                </c:pt>
                <c:pt idx="85">
                  <c:v>8.9822070614753322E-2</c:v>
                </c:pt>
                <c:pt idx="86">
                  <c:v>8.747847598599913E-2</c:v>
                </c:pt>
                <c:pt idx="87">
                  <c:v>8.524666457191403E-2</c:v>
                </c:pt>
                <c:pt idx="88">
                  <c:v>8.3118994305993316E-2</c:v>
                </c:pt>
                <c:pt idx="89">
                  <c:v>8.1088496804401097E-2</c:v>
                </c:pt>
                <c:pt idx="90">
                  <c:v>7.914880520073489E-2</c:v>
                </c:pt>
                <c:pt idx="91">
                  <c:v>7.7294091024061401E-2</c:v>
                </c:pt>
                <c:pt idx="92">
                  <c:v>7.5519008829034034E-2</c:v>
                </c:pt>
                <c:pt idx="93">
                  <c:v>7.3818647492914891E-2</c:v>
                </c:pt>
                <c:pt idx="94">
                  <c:v>7.2188487264165477E-2</c:v>
                </c:pt>
                <c:pt idx="95">
                  <c:v>7.0624361787810314E-2</c:v>
                </c:pt>
                <c:pt idx="96">
                  <c:v>6.912242444955137E-2</c:v>
                </c:pt>
                <c:pt idx="97">
                  <c:v>6.7679118477979694E-2</c:v>
                </c:pt>
                <c:pt idx="98">
                  <c:v>6.6291150325715045E-2</c:v>
                </c:pt>
                <c:pt idx="99">
                  <c:v>6.4955465918722755E-2</c:v>
                </c:pt>
                <c:pt idx="100">
                  <c:v>6.3669229420700205E-2</c:v>
                </c:pt>
                <c:pt idx="101">
                  <c:v>6.2429804208134404E-2</c:v>
                </c:pt>
                <c:pt idx="102">
                  <c:v>6.1234735792932676E-2</c:v>
                </c:pt>
                <c:pt idx="103">
                  <c:v>6.0081736464628548E-2</c:v>
                </c:pt>
                <c:pt idx="104">
                  <c:v>5.8968671454105434E-2</c:v>
                </c:pt>
                <c:pt idx="105">
                  <c:v>5.7893546446365629E-2</c:v>
                </c:pt>
                <c:pt idx="106">
                  <c:v>5.6854496291812821E-2</c:v>
                </c:pt>
                <c:pt idx="107">
                  <c:v>5.5849774784365577E-2</c:v>
                </c:pt>
                <c:pt idx="108">
                  <c:v>5.487774539096385E-2</c:v>
                </c:pt>
                <c:pt idx="109">
                  <c:v>5.3936872831054479E-2</c:v>
                </c:pt>
                <c:pt idx="110">
                  <c:v>5.302571541678306E-2</c:v>
                </c:pt>
                <c:pt idx="111">
                  <c:v>5.2142918075153873E-2</c:v>
                </c:pt>
                <c:pt idx="112">
                  <c:v>5.1287205982574448E-2</c:v>
                </c:pt>
                <c:pt idx="113">
                  <c:v>5.045737875018233E-2</c:v>
                </c:pt>
                <c:pt idx="114">
                  <c:v>4.9652305105316347E-2</c:v>
                </c:pt>
                <c:pt idx="115">
                  <c:v>4.8870918020587711E-2</c:v>
                </c:pt>
                <c:pt idx="116">
                  <c:v>4.8112210247348103E-2</c:v>
                </c:pt>
                <c:pt idx="117">
                  <c:v>4.737523021504142E-2</c:v>
                </c:pt>
                <c:pt idx="118">
                  <c:v>4.6659078262052144E-2</c:v>
                </c:pt>
                <c:pt idx="119">
                  <c:v>4.5962903167297876E-2</c:v>
                </c:pt>
                <c:pt idx="120">
                  <c:v>4.5285898955026896E-2</c:v>
                </c:pt>
                <c:pt idx="121">
                  <c:v>4.462730194811497E-2</c:v>
                </c:pt>
                <c:pt idx="122">
                  <c:v>4.3986388047675996E-2</c:v>
                </c:pt>
                <c:pt idx="123">
                  <c:v>4.3362470219025312E-2</c:v>
                </c:pt>
                <c:pt idx="124">
                  <c:v>4.2754896166022703E-2</c:v>
                </c:pt>
                <c:pt idx="125">
                  <c:v>4.2163046177578017E-2</c:v>
                </c:pt>
                <c:pt idx="126">
                  <c:v>4.1586331131682558E-2</c:v>
                </c:pt>
                <c:pt idx="127">
                  <c:v>4.1024190643724472E-2</c:v>
                </c:pt>
                <c:pt idx="128">
                  <c:v>4.0476091347104629E-2</c:v>
                </c:pt>
                <c:pt idx="129">
                  <c:v>3.9941525295288272E-2</c:v>
                </c:pt>
                <c:pt idx="130">
                  <c:v>3.9420008475436079E-2</c:v>
                </c:pt>
                <c:pt idx="131">
                  <c:v>3.8911079424656304E-2</c:v>
                </c:pt>
                <c:pt idx="132">
                  <c:v>3.8414297940733901E-2</c:v>
                </c:pt>
                <c:pt idx="133">
                  <c:v>3.7929243879918494E-2</c:v>
                </c:pt>
                <c:pt idx="134">
                  <c:v>3.7455516035011738E-2</c:v>
                </c:pt>
                <c:pt idx="135">
                  <c:v>3.6992731087584635E-2</c:v>
                </c:pt>
                <c:pt idx="136">
                  <c:v>3.6540522628691674E-2</c:v>
                </c:pt>
                <c:pt idx="137">
                  <c:v>3.6098540242929758E-2</c:v>
                </c:pt>
                <c:pt idx="138">
                  <c:v>3.5666448651128349E-2</c:v>
                </c:pt>
                <c:pt idx="139">
                  <c:v>3.5243926907352709E-2</c:v>
                </c:pt>
                <c:pt idx="140">
                  <c:v>3.4830667646259493E-2</c:v>
                </c:pt>
                <c:pt idx="141">
                  <c:v>3.4426376377172524E-2</c:v>
                </c:pt>
                <c:pt idx="142">
                  <c:v>3.4030770821539158E-2</c:v>
                </c:pt>
                <c:pt idx="143">
                  <c:v>3.3643580290700074E-2</c:v>
                </c:pt>
                <c:pt idx="144">
                  <c:v>3.3264545101147631E-2</c:v>
                </c:pt>
                <c:pt idx="145">
                  <c:v>3.289341602467255E-2</c:v>
                </c:pt>
                <c:pt idx="146">
                  <c:v>3.252995377100254E-2</c:v>
                </c:pt>
                <c:pt idx="147">
                  <c:v>3.2173928500721732E-2</c:v>
                </c:pt>
                <c:pt idx="148">
                  <c:v>3.1825119366429358E-2</c:v>
                </c:pt>
                <c:pt idx="149">
                  <c:v>3.1483314080252636E-2</c:v>
                </c:pt>
                <c:pt idx="150">
                  <c:v>3.1148308505970182E-2</c:v>
                </c:pt>
                <c:pt idx="151">
                  <c:v>3.0819906274132624E-2</c:v>
                </c:pt>
                <c:pt idx="152">
                  <c:v>3.0497918418686199E-2</c:v>
                </c:pt>
                <c:pt idx="153">
                  <c:v>3.0182163033716576E-2</c:v>
                </c:pt>
                <c:pt idx="154">
                  <c:v>2.9872464949027393E-2</c:v>
                </c:pt>
                <c:pt idx="155">
                  <c:v>2.9568655423363829E-2</c:v>
                </c:pt>
                <c:pt idx="156">
                  <c:v>2.9270571854175458E-2</c:v>
                </c:pt>
                <c:pt idx="157">
                  <c:v>2.8978057502889572E-2</c:v>
                </c:pt>
                <c:pt idx="158">
                  <c:v>2.8690961234740579E-2</c:v>
                </c:pt>
                <c:pt idx="159">
                  <c:v>2.8409137272266093E-2</c:v>
                </c:pt>
                <c:pt idx="160">
                  <c:v>2.8132444961642349E-2</c:v>
                </c:pt>
                <c:pt idx="161">
                  <c:v>2.7860748551087854E-2</c:v>
                </c:pt>
                <c:pt idx="162">
                  <c:v>2.7593916980616279E-2</c:v>
                </c:pt>
                <c:pt idx="163">
                  <c:v>2.7331823682469635E-2</c:v>
                </c:pt>
                <c:pt idx="164">
                  <c:v>2.7074346391604238E-2</c:v>
                </c:pt>
                <c:pt idx="165">
                  <c:v>2.682136696564779E-2</c:v>
                </c:pt>
                <c:pt idx="166">
                  <c:v>2.6572771213779298E-2</c:v>
                </c:pt>
                <c:pt idx="167">
                  <c:v>2.6328448734023947E-2</c:v>
                </c:pt>
                <c:pt idx="168">
                  <c:v>2.6088292758484316E-2</c:v>
                </c:pt>
                <c:pt idx="169">
                  <c:v>2.5852200006061993E-2</c:v>
                </c:pt>
                <c:pt idx="170">
                  <c:v>2.5620070542251024E-2</c:v>
                </c:pt>
                <c:pt idx="171">
                  <c:v>2.5391807645612233E-2</c:v>
                </c:pt>
                <c:pt idx="172">
                  <c:v>2.516731768056004E-2</c:v>
                </c:pt>
                <c:pt idx="173">
                  <c:v>2.494650997611857E-2</c:v>
                </c:pt>
                <c:pt idx="174">
                  <c:v>2.4729296710322774E-2</c:v>
                </c:pt>
                <c:pt idx="175">
                  <c:v>2.4515592799962769E-2</c:v>
                </c:pt>
                <c:pt idx="176">
                  <c:v>2.4305315795384693E-2</c:v>
                </c:pt>
                <c:pt idx="177">
                  <c:v>2.4098385780081683E-2</c:v>
                </c:pt>
                <c:pt idx="178">
                  <c:v>2.3894725274822993E-2</c:v>
                </c:pt>
                <c:pt idx="179">
                  <c:v>2.3694259146084085E-2</c:v>
                </c:pt>
                <c:pt idx="180">
                  <c:v>2.3496914518555533E-2</c:v>
                </c:pt>
                <c:pt idx="181">
                  <c:v>2.3302620691520996E-2</c:v>
                </c:pt>
                <c:pt idx="182">
                  <c:v>2.3111309058906133E-2</c:v>
                </c:pt>
                <c:pt idx="183">
                  <c:v>2.2922913032813227E-2</c:v>
                </c:pt>
                <c:pt idx="184">
                  <c:v>2.2737367970365817E-2</c:v>
                </c:pt>
                <c:pt idx="185">
                  <c:v>2.2554611103697744E-2</c:v>
                </c:pt>
                <c:pt idx="186">
                  <c:v>2.2374581472930227E-2</c:v>
                </c:pt>
                <c:pt idx="187">
                  <c:v>2.2197219861991128E-2</c:v>
                </c:pt>
                <c:pt idx="188">
                  <c:v>2.2022468737135325E-2</c:v>
                </c:pt>
                <c:pt idx="189">
                  <c:v>2.1850272188036712E-2</c:v>
                </c:pt>
                <c:pt idx="190">
                  <c:v>2.1680575871326008E-2</c:v>
                </c:pt>
                <c:pt idx="191">
                  <c:v>2.151332695645861E-2</c:v>
                </c:pt>
                <c:pt idx="192">
                  <c:v>2.1348474073800344E-2</c:v>
                </c:pt>
                <c:pt idx="193">
                  <c:v>2.1185967264826366E-2</c:v>
                </c:pt>
                <c:pt idx="194">
                  <c:v>2.1025757934334685E-2</c:v>
                </c:pt>
                <c:pt idx="195">
                  <c:v>2.08677988045789E-2</c:v>
                </c:pt>
                <c:pt idx="196">
                  <c:v>2.071204387123201E-2</c:v>
                </c:pt>
                <c:pt idx="197">
                  <c:v>2.0558448361096927E-2</c:v>
                </c:pt>
                <c:pt idx="198">
                  <c:v>2.0406968691482657E-2</c:v>
                </c:pt>
                <c:pt idx="199">
                  <c:v>2.0257562431171806E-2</c:v>
                </c:pt>
                <c:pt idx="200">
                  <c:v>2.0110188262905917E-2</c:v>
                </c:pt>
                <c:pt idx="201">
                  <c:v>1.9964805947322032E-2</c:v>
                </c:pt>
                <c:pt idx="202">
                  <c:v>1.982137628827375E-2</c:v>
                </c:pt>
                <c:pt idx="203">
                  <c:v>1.9679861099477232E-2</c:v>
                </c:pt>
                <c:pt idx="204">
                  <c:v>1.9540223172422495E-2</c:v>
                </c:pt>
                <c:pt idx="205">
                  <c:v>1.9402426245494667E-2</c:v>
                </c:pt>
                <c:pt idx="206">
                  <c:v>1.9266434974252993E-2</c:v>
                </c:pt>
                <c:pt idx="207">
                  <c:v>1.9132214902816962E-2</c:v>
                </c:pt>
                <c:pt idx="208">
                  <c:v>1.8999732436311999E-2</c:v>
                </c:pt>
                <c:pt idx="209">
                  <c:v>1.8868954814329483E-2</c:v>
                </c:pt>
                <c:pt idx="210">
                  <c:v>1.8739850085358046E-2</c:v>
                </c:pt>
                <c:pt idx="211">
                  <c:v>1.8612387082144376E-2</c:v>
                </c:pt>
                <c:pt idx="212">
                  <c:v>1.8486535397945796E-2</c:v>
                </c:pt>
                <c:pt idx="213">
                  <c:v>1.8362265363635753E-2</c:v>
                </c:pt>
                <c:pt idx="214">
                  <c:v>1.823954802562814E-2</c:v>
                </c:pt>
                <c:pt idx="215">
                  <c:v>1.8118355124585532E-2</c:v>
                </c:pt>
                <c:pt idx="216">
                  <c:v>1.7998659074880369E-2</c:v>
                </c:pt>
                <c:pt idx="217">
                  <c:v>1.7880432944776634E-2</c:v>
                </c:pt>
                <c:pt idx="218">
                  <c:v>1.7763650437304813E-2</c:v>
                </c:pt>
                <c:pt idx="219">
                  <c:v>1.7648285871800132E-2</c:v>
                </c:pt>
                <c:pt idx="220">
                  <c:v>1.7534314166079132E-2</c:v>
                </c:pt>
                <c:pt idx="221">
                  <c:v>1.7421710819227897E-2</c:v>
                </c:pt>
                <c:pt idx="222">
                  <c:v>1.7310451894978353E-2</c:v>
                </c:pt>
                <c:pt idx="223">
                  <c:v>1.7200514005648853E-2</c:v>
                </c:pt>
                <c:pt idx="224">
                  <c:v>1.7091874296627781E-2</c:v>
                </c:pt>
                <c:pt idx="225">
                  <c:v>1.6984510431377615E-2</c:v>
                </c:pt>
                <c:pt idx="226">
                  <c:v>1.6878400576940854E-2</c:v>
                </c:pt>
                <c:pt idx="227">
                  <c:v>1.6773523389926735E-2</c:v>
                </c:pt>
                <c:pt idx="228">
                  <c:v>1.6669858002961852E-2</c:v>
                </c:pt>
                <c:pt idx="229">
                  <c:v>1.6567384011585713E-2</c:v>
                </c:pt>
                <c:pt idx="230">
                  <c:v>1.6466081461574945E-2</c:v>
                </c:pt>
                <c:pt idx="231">
                  <c:v>1.6365930836679962E-2</c:v>
                </c:pt>
                <c:pt idx="232">
                  <c:v>1.6266913046758036E-2</c:v>
                </c:pt>
                <c:pt idx="233">
                  <c:v>1.6169009416288925E-2</c:v>
                </c:pt>
                <c:pt idx="234">
                  <c:v>1.607220167325743E-2</c:v>
                </c:pt>
                <c:pt idx="235">
                  <c:v>1.597647193839084E-2</c:v>
                </c:pt>
                <c:pt idx="236">
                  <c:v>1.5881802714736964E-2</c:v>
                </c:pt>
                <c:pt idx="237">
                  <c:v>1.578817687757075E-2</c:v>
                </c:pt>
                <c:pt idx="238">
                  <c:v>1.5695577664617728E-2</c:v>
                </c:pt>
                <c:pt idx="239">
                  <c:v>1.560398866658241E-2</c:v>
                </c:pt>
                <c:pt idx="240">
                  <c:v>1.5513393817970626E-2</c:v>
                </c:pt>
                <c:pt idx="241">
                  <c:v>1.542377738819572E-2</c:v>
                </c:pt>
                <c:pt idx="242">
                  <c:v>1.5335123972957661E-2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27-49CB-B00F-B12E6DCE7050}"/>
            </c:ext>
          </c:extLst>
        </c:ser>
        <c:ser>
          <c:idx val="4"/>
          <c:order val="4"/>
          <c:tx>
            <c:strRef>
              <c:f>'NEN 6079 (verbergen)'!$B$6</c:f>
              <c:strCache>
                <c:ptCount val="1"/>
                <c:pt idx="0">
                  <c:v>Pnorm(A): industriefunctie, nieuwbouw</c:v>
                </c:pt>
              </c:strCache>
            </c:strRef>
          </c:tx>
          <c:spPr>
            <a:ln w="12700" cmpd="tri">
              <a:solidFill>
                <a:schemeClr val="tx1"/>
              </a:solidFill>
              <a:prstDash val="dash"/>
            </a:ln>
          </c:spPr>
          <c:marker>
            <c:symbol val="none"/>
          </c:marker>
          <c:dPt>
            <c:idx val="42"/>
            <c:bubble3D val="0"/>
            <c:spPr>
              <a:ln w="12700" cmpd="tri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5-6F27-49CB-B00F-B12E6DCE7050}"/>
              </c:ext>
            </c:extLst>
          </c:dPt>
          <c:xVal>
            <c:numRef>
              <c:f>'NEN 6079 (verbergen)'!$A$17:$A$259</c:f>
              <c:numCache>
                <c:formatCode>General</c:formatCode>
                <c:ptCount val="243"/>
                <c:pt idx="0">
                  <c:v>0</c:v>
                </c:pt>
                <c:pt idx="1">
                  <c:v>1000</c:v>
                </c:pt>
                <c:pt idx="2">
                  <c:v>1100</c:v>
                </c:pt>
                <c:pt idx="3">
                  <c:v>1200</c:v>
                </c:pt>
                <c:pt idx="4">
                  <c:v>1300</c:v>
                </c:pt>
                <c:pt idx="5">
                  <c:v>1400</c:v>
                </c:pt>
                <c:pt idx="6">
                  <c:v>1500</c:v>
                </c:pt>
                <c:pt idx="7">
                  <c:v>1600</c:v>
                </c:pt>
                <c:pt idx="8">
                  <c:v>1700</c:v>
                </c:pt>
                <c:pt idx="9">
                  <c:v>1800</c:v>
                </c:pt>
                <c:pt idx="10">
                  <c:v>1900</c:v>
                </c:pt>
                <c:pt idx="11">
                  <c:v>2000</c:v>
                </c:pt>
                <c:pt idx="12">
                  <c:v>2100</c:v>
                </c:pt>
                <c:pt idx="13">
                  <c:v>2200</c:v>
                </c:pt>
                <c:pt idx="14">
                  <c:v>2300</c:v>
                </c:pt>
                <c:pt idx="15">
                  <c:v>2400</c:v>
                </c:pt>
                <c:pt idx="16">
                  <c:v>2500</c:v>
                </c:pt>
                <c:pt idx="17">
                  <c:v>2600</c:v>
                </c:pt>
                <c:pt idx="18">
                  <c:v>2700</c:v>
                </c:pt>
                <c:pt idx="19">
                  <c:v>2800</c:v>
                </c:pt>
                <c:pt idx="20">
                  <c:v>2900</c:v>
                </c:pt>
                <c:pt idx="21">
                  <c:v>3000</c:v>
                </c:pt>
                <c:pt idx="22">
                  <c:v>3100</c:v>
                </c:pt>
                <c:pt idx="23">
                  <c:v>3200</c:v>
                </c:pt>
                <c:pt idx="24">
                  <c:v>3300</c:v>
                </c:pt>
                <c:pt idx="25">
                  <c:v>3400</c:v>
                </c:pt>
                <c:pt idx="26">
                  <c:v>3500</c:v>
                </c:pt>
                <c:pt idx="27">
                  <c:v>3600</c:v>
                </c:pt>
                <c:pt idx="28">
                  <c:v>3700</c:v>
                </c:pt>
                <c:pt idx="29">
                  <c:v>3800</c:v>
                </c:pt>
                <c:pt idx="30">
                  <c:v>3900</c:v>
                </c:pt>
                <c:pt idx="31">
                  <c:v>4000</c:v>
                </c:pt>
                <c:pt idx="32">
                  <c:v>4100</c:v>
                </c:pt>
                <c:pt idx="33">
                  <c:v>4200</c:v>
                </c:pt>
                <c:pt idx="34">
                  <c:v>4300</c:v>
                </c:pt>
                <c:pt idx="35">
                  <c:v>4400</c:v>
                </c:pt>
                <c:pt idx="36">
                  <c:v>4500</c:v>
                </c:pt>
                <c:pt idx="37">
                  <c:v>4600</c:v>
                </c:pt>
                <c:pt idx="38">
                  <c:v>4700</c:v>
                </c:pt>
                <c:pt idx="39">
                  <c:v>4800</c:v>
                </c:pt>
                <c:pt idx="40">
                  <c:v>4900</c:v>
                </c:pt>
                <c:pt idx="41">
                  <c:v>5000</c:v>
                </c:pt>
                <c:pt idx="42">
                  <c:v>5100</c:v>
                </c:pt>
                <c:pt idx="43">
                  <c:v>5200</c:v>
                </c:pt>
                <c:pt idx="44">
                  <c:v>5300</c:v>
                </c:pt>
                <c:pt idx="45">
                  <c:v>5400</c:v>
                </c:pt>
                <c:pt idx="46">
                  <c:v>5500</c:v>
                </c:pt>
                <c:pt idx="47">
                  <c:v>5600</c:v>
                </c:pt>
                <c:pt idx="48">
                  <c:v>5700</c:v>
                </c:pt>
                <c:pt idx="49">
                  <c:v>5800</c:v>
                </c:pt>
                <c:pt idx="50">
                  <c:v>5900</c:v>
                </c:pt>
                <c:pt idx="51">
                  <c:v>6000</c:v>
                </c:pt>
                <c:pt idx="52">
                  <c:v>6100</c:v>
                </c:pt>
                <c:pt idx="53">
                  <c:v>6200</c:v>
                </c:pt>
                <c:pt idx="54">
                  <c:v>6300</c:v>
                </c:pt>
                <c:pt idx="55">
                  <c:v>6400</c:v>
                </c:pt>
                <c:pt idx="56">
                  <c:v>6500</c:v>
                </c:pt>
                <c:pt idx="57">
                  <c:v>6600</c:v>
                </c:pt>
                <c:pt idx="58">
                  <c:v>6700</c:v>
                </c:pt>
                <c:pt idx="59">
                  <c:v>6800</c:v>
                </c:pt>
                <c:pt idx="60">
                  <c:v>6900</c:v>
                </c:pt>
                <c:pt idx="61">
                  <c:v>7000</c:v>
                </c:pt>
                <c:pt idx="62">
                  <c:v>7100</c:v>
                </c:pt>
                <c:pt idx="63">
                  <c:v>7200</c:v>
                </c:pt>
                <c:pt idx="64">
                  <c:v>7300</c:v>
                </c:pt>
                <c:pt idx="65">
                  <c:v>7400</c:v>
                </c:pt>
                <c:pt idx="66">
                  <c:v>7500</c:v>
                </c:pt>
                <c:pt idx="67">
                  <c:v>7600</c:v>
                </c:pt>
                <c:pt idx="68">
                  <c:v>7700</c:v>
                </c:pt>
                <c:pt idx="69">
                  <c:v>7800</c:v>
                </c:pt>
                <c:pt idx="70">
                  <c:v>7900</c:v>
                </c:pt>
                <c:pt idx="71">
                  <c:v>8000</c:v>
                </c:pt>
                <c:pt idx="72">
                  <c:v>8100</c:v>
                </c:pt>
                <c:pt idx="73">
                  <c:v>8200</c:v>
                </c:pt>
                <c:pt idx="74">
                  <c:v>8300</c:v>
                </c:pt>
                <c:pt idx="75">
                  <c:v>8400</c:v>
                </c:pt>
                <c:pt idx="76">
                  <c:v>8500</c:v>
                </c:pt>
                <c:pt idx="77">
                  <c:v>8750</c:v>
                </c:pt>
                <c:pt idx="78">
                  <c:v>9000</c:v>
                </c:pt>
                <c:pt idx="79">
                  <c:v>9250</c:v>
                </c:pt>
                <c:pt idx="80">
                  <c:v>9500</c:v>
                </c:pt>
                <c:pt idx="81">
                  <c:v>9750</c:v>
                </c:pt>
                <c:pt idx="82">
                  <c:v>10000</c:v>
                </c:pt>
                <c:pt idx="83">
                  <c:v>10250</c:v>
                </c:pt>
                <c:pt idx="84">
                  <c:v>10500</c:v>
                </c:pt>
                <c:pt idx="85">
                  <c:v>10750</c:v>
                </c:pt>
                <c:pt idx="86">
                  <c:v>11000</c:v>
                </c:pt>
                <c:pt idx="87">
                  <c:v>11250</c:v>
                </c:pt>
                <c:pt idx="88">
                  <c:v>11500</c:v>
                </c:pt>
                <c:pt idx="89">
                  <c:v>11750</c:v>
                </c:pt>
                <c:pt idx="90">
                  <c:v>12000</c:v>
                </c:pt>
                <c:pt idx="91">
                  <c:v>12250</c:v>
                </c:pt>
                <c:pt idx="92">
                  <c:v>12500</c:v>
                </c:pt>
                <c:pt idx="93">
                  <c:v>12750</c:v>
                </c:pt>
                <c:pt idx="94">
                  <c:v>13000</c:v>
                </c:pt>
                <c:pt idx="95">
                  <c:v>13250</c:v>
                </c:pt>
                <c:pt idx="96">
                  <c:v>13500</c:v>
                </c:pt>
                <c:pt idx="97">
                  <c:v>13750</c:v>
                </c:pt>
                <c:pt idx="98">
                  <c:v>14000</c:v>
                </c:pt>
                <c:pt idx="99">
                  <c:v>14250</c:v>
                </c:pt>
                <c:pt idx="100">
                  <c:v>14500</c:v>
                </c:pt>
                <c:pt idx="101">
                  <c:v>14750</c:v>
                </c:pt>
                <c:pt idx="102">
                  <c:v>15000</c:v>
                </c:pt>
                <c:pt idx="103">
                  <c:v>15250</c:v>
                </c:pt>
                <c:pt idx="104">
                  <c:v>15500</c:v>
                </c:pt>
                <c:pt idx="105">
                  <c:v>15750</c:v>
                </c:pt>
                <c:pt idx="106">
                  <c:v>16000</c:v>
                </c:pt>
                <c:pt idx="107">
                  <c:v>16250</c:v>
                </c:pt>
                <c:pt idx="108">
                  <c:v>16500</c:v>
                </c:pt>
                <c:pt idx="109">
                  <c:v>16750</c:v>
                </c:pt>
                <c:pt idx="110">
                  <c:v>17000</c:v>
                </c:pt>
                <c:pt idx="111">
                  <c:v>17250</c:v>
                </c:pt>
                <c:pt idx="112">
                  <c:v>17500</c:v>
                </c:pt>
                <c:pt idx="113">
                  <c:v>17750</c:v>
                </c:pt>
                <c:pt idx="114">
                  <c:v>18000</c:v>
                </c:pt>
                <c:pt idx="115">
                  <c:v>18250</c:v>
                </c:pt>
                <c:pt idx="116">
                  <c:v>18500</c:v>
                </c:pt>
                <c:pt idx="117">
                  <c:v>18750</c:v>
                </c:pt>
                <c:pt idx="118">
                  <c:v>19000</c:v>
                </c:pt>
                <c:pt idx="119">
                  <c:v>19250</c:v>
                </c:pt>
                <c:pt idx="120">
                  <c:v>19500</c:v>
                </c:pt>
                <c:pt idx="121">
                  <c:v>19750</c:v>
                </c:pt>
                <c:pt idx="122">
                  <c:v>20000</c:v>
                </c:pt>
                <c:pt idx="123">
                  <c:v>20250</c:v>
                </c:pt>
                <c:pt idx="124">
                  <c:v>20500</c:v>
                </c:pt>
                <c:pt idx="125">
                  <c:v>20750</c:v>
                </c:pt>
                <c:pt idx="126">
                  <c:v>21000</c:v>
                </c:pt>
                <c:pt idx="127">
                  <c:v>21250</c:v>
                </c:pt>
                <c:pt idx="128">
                  <c:v>21500</c:v>
                </c:pt>
                <c:pt idx="129">
                  <c:v>21750</c:v>
                </c:pt>
                <c:pt idx="130">
                  <c:v>22000</c:v>
                </c:pt>
                <c:pt idx="131">
                  <c:v>22250</c:v>
                </c:pt>
                <c:pt idx="132">
                  <c:v>22500</c:v>
                </c:pt>
                <c:pt idx="133">
                  <c:v>22750</c:v>
                </c:pt>
                <c:pt idx="134">
                  <c:v>23000</c:v>
                </c:pt>
                <c:pt idx="135">
                  <c:v>23250</c:v>
                </c:pt>
                <c:pt idx="136">
                  <c:v>23500</c:v>
                </c:pt>
                <c:pt idx="137">
                  <c:v>23750</c:v>
                </c:pt>
                <c:pt idx="138">
                  <c:v>24000</c:v>
                </c:pt>
                <c:pt idx="139">
                  <c:v>24250</c:v>
                </c:pt>
                <c:pt idx="140">
                  <c:v>24500</c:v>
                </c:pt>
                <c:pt idx="141">
                  <c:v>24750</c:v>
                </c:pt>
                <c:pt idx="142">
                  <c:v>25000</c:v>
                </c:pt>
                <c:pt idx="143">
                  <c:v>25250</c:v>
                </c:pt>
                <c:pt idx="144">
                  <c:v>25500</c:v>
                </c:pt>
                <c:pt idx="145">
                  <c:v>25750</c:v>
                </c:pt>
                <c:pt idx="146">
                  <c:v>26000</c:v>
                </c:pt>
                <c:pt idx="147">
                  <c:v>26250</c:v>
                </c:pt>
                <c:pt idx="148">
                  <c:v>26500</c:v>
                </c:pt>
                <c:pt idx="149">
                  <c:v>26750</c:v>
                </c:pt>
                <c:pt idx="150">
                  <c:v>27000</c:v>
                </c:pt>
                <c:pt idx="151">
                  <c:v>27250</c:v>
                </c:pt>
                <c:pt idx="152">
                  <c:v>27500</c:v>
                </c:pt>
                <c:pt idx="153">
                  <c:v>27750</c:v>
                </c:pt>
                <c:pt idx="154">
                  <c:v>28000</c:v>
                </c:pt>
                <c:pt idx="155">
                  <c:v>28250</c:v>
                </c:pt>
                <c:pt idx="156">
                  <c:v>28500</c:v>
                </c:pt>
                <c:pt idx="157">
                  <c:v>28750</c:v>
                </c:pt>
                <c:pt idx="158">
                  <c:v>29000</c:v>
                </c:pt>
                <c:pt idx="159">
                  <c:v>29250</c:v>
                </c:pt>
                <c:pt idx="160">
                  <c:v>29500</c:v>
                </c:pt>
                <c:pt idx="161">
                  <c:v>29750</c:v>
                </c:pt>
                <c:pt idx="162">
                  <c:v>30000</c:v>
                </c:pt>
                <c:pt idx="163">
                  <c:v>30250</c:v>
                </c:pt>
                <c:pt idx="164">
                  <c:v>30500</c:v>
                </c:pt>
                <c:pt idx="165">
                  <c:v>30750</c:v>
                </c:pt>
                <c:pt idx="166">
                  <c:v>31000</c:v>
                </c:pt>
                <c:pt idx="167">
                  <c:v>31250</c:v>
                </c:pt>
                <c:pt idx="168">
                  <c:v>31500</c:v>
                </c:pt>
                <c:pt idx="169">
                  <c:v>31750</c:v>
                </c:pt>
                <c:pt idx="170">
                  <c:v>32000</c:v>
                </c:pt>
                <c:pt idx="171">
                  <c:v>32250</c:v>
                </c:pt>
                <c:pt idx="172">
                  <c:v>32500</c:v>
                </c:pt>
                <c:pt idx="173">
                  <c:v>32750</c:v>
                </c:pt>
                <c:pt idx="174">
                  <c:v>33000</c:v>
                </c:pt>
                <c:pt idx="175">
                  <c:v>33250</c:v>
                </c:pt>
                <c:pt idx="176">
                  <c:v>33500</c:v>
                </c:pt>
                <c:pt idx="177">
                  <c:v>33750</c:v>
                </c:pt>
                <c:pt idx="178">
                  <c:v>34000</c:v>
                </c:pt>
                <c:pt idx="179">
                  <c:v>34250</c:v>
                </c:pt>
                <c:pt idx="180">
                  <c:v>34500</c:v>
                </c:pt>
                <c:pt idx="181">
                  <c:v>34750</c:v>
                </c:pt>
                <c:pt idx="182">
                  <c:v>35000</c:v>
                </c:pt>
                <c:pt idx="183">
                  <c:v>35250</c:v>
                </c:pt>
                <c:pt idx="184">
                  <c:v>35500</c:v>
                </c:pt>
                <c:pt idx="185">
                  <c:v>35750</c:v>
                </c:pt>
                <c:pt idx="186">
                  <c:v>36000</c:v>
                </c:pt>
                <c:pt idx="187">
                  <c:v>36250</c:v>
                </c:pt>
                <c:pt idx="188">
                  <c:v>36500</c:v>
                </c:pt>
                <c:pt idx="189">
                  <c:v>36750</c:v>
                </c:pt>
                <c:pt idx="190">
                  <c:v>37000</c:v>
                </c:pt>
                <c:pt idx="191">
                  <c:v>37250</c:v>
                </c:pt>
                <c:pt idx="192">
                  <c:v>37500</c:v>
                </c:pt>
                <c:pt idx="193">
                  <c:v>37750</c:v>
                </c:pt>
                <c:pt idx="194">
                  <c:v>38000</c:v>
                </c:pt>
                <c:pt idx="195">
                  <c:v>38250</c:v>
                </c:pt>
                <c:pt idx="196">
                  <c:v>38500</c:v>
                </c:pt>
                <c:pt idx="197">
                  <c:v>38750</c:v>
                </c:pt>
                <c:pt idx="198">
                  <c:v>39000</c:v>
                </c:pt>
                <c:pt idx="199">
                  <c:v>39250</c:v>
                </c:pt>
                <c:pt idx="200">
                  <c:v>39500</c:v>
                </c:pt>
                <c:pt idx="201">
                  <c:v>39750</c:v>
                </c:pt>
                <c:pt idx="202">
                  <c:v>40000</c:v>
                </c:pt>
                <c:pt idx="203">
                  <c:v>40250</c:v>
                </c:pt>
                <c:pt idx="204">
                  <c:v>40500</c:v>
                </c:pt>
                <c:pt idx="205">
                  <c:v>40750</c:v>
                </c:pt>
                <c:pt idx="206">
                  <c:v>41000</c:v>
                </c:pt>
                <c:pt idx="207">
                  <c:v>41250</c:v>
                </c:pt>
                <c:pt idx="208">
                  <c:v>41500</c:v>
                </c:pt>
                <c:pt idx="209">
                  <c:v>41750</c:v>
                </c:pt>
                <c:pt idx="210">
                  <c:v>42000</c:v>
                </c:pt>
                <c:pt idx="211">
                  <c:v>42250</c:v>
                </c:pt>
                <c:pt idx="212">
                  <c:v>42500</c:v>
                </c:pt>
                <c:pt idx="213">
                  <c:v>42750</c:v>
                </c:pt>
                <c:pt idx="214">
                  <c:v>43000</c:v>
                </c:pt>
                <c:pt idx="215">
                  <c:v>43250</c:v>
                </c:pt>
                <c:pt idx="216">
                  <c:v>43500</c:v>
                </c:pt>
                <c:pt idx="217">
                  <c:v>43750</c:v>
                </c:pt>
                <c:pt idx="218">
                  <c:v>44000</c:v>
                </c:pt>
                <c:pt idx="219">
                  <c:v>44250</c:v>
                </c:pt>
                <c:pt idx="220">
                  <c:v>44500</c:v>
                </c:pt>
                <c:pt idx="221">
                  <c:v>44750</c:v>
                </c:pt>
                <c:pt idx="222">
                  <c:v>45000</c:v>
                </c:pt>
                <c:pt idx="223">
                  <c:v>45250</c:v>
                </c:pt>
                <c:pt idx="224">
                  <c:v>45500</c:v>
                </c:pt>
                <c:pt idx="225">
                  <c:v>45750</c:v>
                </c:pt>
                <c:pt idx="226">
                  <c:v>46000</c:v>
                </c:pt>
                <c:pt idx="227">
                  <c:v>46250</c:v>
                </c:pt>
                <c:pt idx="228">
                  <c:v>46500</c:v>
                </c:pt>
                <c:pt idx="229">
                  <c:v>46750</c:v>
                </c:pt>
                <c:pt idx="230">
                  <c:v>47000</c:v>
                </c:pt>
                <c:pt idx="231">
                  <c:v>47250</c:v>
                </c:pt>
                <c:pt idx="232">
                  <c:v>47500</c:v>
                </c:pt>
                <c:pt idx="233">
                  <c:v>47750</c:v>
                </c:pt>
                <c:pt idx="234">
                  <c:v>48000</c:v>
                </c:pt>
                <c:pt idx="235">
                  <c:v>48250</c:v>
                </c:pt>
                <c:pt idx="236">
                  <c:v>48500</c:v>
                </c:pt>
                <c:pt idx="237">
                  <c:v>48750</c:v>
                </c:pt>
                <c:pt idx="238">
                  <c:v>49000</c:v>
                </c:pt>
                <c:pt idx="239">
                  <c:v>49250</c:v>
                </c:pt>
                <c:pt idx="240">
                  <c:v>49500</c:v>
                </c:pt>
                <c:pt idx="241">
                  <c:v>49750</c:v>
                </c:pt>
                <c:pt idx="242">
                  <c:v>50000</c:v>
                </c:pt>
              </c:numCache>
            </c:numRef>
          </c:xVal>
          <c:yVal>
            <c:numRef>
              <c:f>'NEN 6079 (verbergen)'!$F$17:$F$259</c:f>
              <c:numCache>
                <c:formatCode>0.000</c:formatCode>
                <c:ptCount val="24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0.3952</c:v>
                </c:pt>
                <c:pt idx="18">
                  <c:v>0.39040000000000002</c:v>
                </c:pt>
                <c:pt idx="19">
                  <c:v>0.38560000000000005</c:v>
                </c:pt>
                <c:pt idx="20">
                  <c:v>0.38080000000000003</c:v>
                </c:pt>
                <c:pt idx="21">
                  <c:v>0.376</c:v>
                </c:pt>
                <c:pt idx="22">
                  <c:v>0.37119999999999997</c:v>
                </c:pt>
                <c:pt idx="23">
                  <c:v>0.3664</c:v>
                </c:pt>
                <c:pt idx="24">
                  <c:v>0.36160000000000003</c:v>
                </c:pt>
                <c:pt idx="25">
                  <c:v>0.35680000000000001</c:v>
                </c:pt>
                <c:pt idx="26">
                  <c:v>0.35199999999999998</c:v>
                </c:pt>
                <c:pt idx="27">
                  <c:v>0.34720000000000001</c:v>
                </c:pt>
                <c:pt idx="28">
                  <c:v>0.34240000000000004</c:v>
                </c:pt>
                <c:pt idx="29">
                  <c:v>0.33760000000000001</c:v>
                </c:pt>
                <c:pt idx="30">
                  <c:v>0.33279999999999998</c:v>
                </c:pt>
                <c:pt idx="31">
                  <c:v>0.32800000000000001</c:v>
                </c:pt>
                <c:pt idx="32">
                  <c:v>0.32320000000000004</c:v>
                </c:pt>
                <c:pt idx="33">
                  <c:v>0.31840000000000002</c:v>
                </c:pt>
                <c:pt idx="34">
                  <c:v>0.31359999999999999</c:v>
                </c:pt>
                <c:pt idx="35">
                  <c:v>0.30880000000000002</c:v>
                </c:pt>
                <c:pt idx="36">
                  <c:v>0.30400000000000005</c:v>
                </c:pt>
                <c:pt idx="37">
                  <c:v>0.29920000000000002</c:v>
                </c:pt>
                <c:pt idx="38">
                  <c:v>0.2944</c:v>
                </c:pt>
                <c:pt idx="39">
                  <c:v>0.28960000000000002</c:v>
                </c:pt>
                <c:pt idx="40">
                  <c:v>0.28480000000000005</c:v>
                </c:pt>
                <c:pt idx="41">
                  <c:v>0.27999332192123061</c:v>
                </c:pt>
                <c:pt idx="42">
                  <c:v>0.27368908373870582</c:v>
                </c:pt>
                <c:pt idx="43">
                  <c:v>0.26764512229391607</c:v>
                </c:pt>
                <c:pt idx="44">
                  <c:v>0.26184599046185336</c:v>
                </c:pt>
                <c:pt idx="45">
                  <c:v>0.25627742658399993</c:v>
                </c:pt>
                <c:pt idx="46">
                  <c:v>0.2509262436196687</c:v>
                </c:pt>
                <c:pt idx="47">
                  <c:v>0.24578023045425126</c:v>
                </c:pt>
                <c:pt idx="48">
                  <c:v>0.24082806384148786</c:v>
                </c:pt>
                <c:pt idx="49">
                  <c:v>0.23605922967057111</c:v>
                </c:pt>
                <c:pt idx="50">
                  <c:v>0.23146395242951467</c:v>
                </c:pt>
                <c:pt idx="51">
                  <c:v>0.22703313188931148</c:v>
                </c:pt>
                <c:pt idx="52">
                  <c:v>0.22275828616357271</c:v>
                </c:pt>
                <c:pt idx="53">
                  <c:v>0.21863150040932341</c:v>
                </c:pt>
                <c:pt idx="54">
                  <c:v>0.21464538052950458</c:v>
                </c:pt>
                <c:pt idx="55">
                  <c:v>0.21079301131906297</c:v>
                </c:pt>
                <c:pt idx="56">
                  <c:v>0.2070679185664194</c:v>
                </c:pt>
                <c:pt idx="57">
                  <c:v>0.20346403468229995</c:v>
                </c:pt>
                <c:pt idx="58">
                  <c:v>0.19997566747994502</c:v>
                </c:pt>
                <c:pt idx="59">
                  <c:v>0.19659747177570092</c:v>
                </c:pt>
                <c:pt idx="60">
                  <c:v>0.19332442351806894</c:v>
                </c:pt>
                <c:pt idx="61">
                  <c:v>0.19015179618722147</c:v>
                </c:pt>
                <c:pt idx="62">
                  <c:v>0.18707513923659633</c:v>
                </c:pt>
                <c:pt idx="63">
                  <c:v>0.1840902583739836</c:v>
                </c:pt>
                <c:pt idx="64">
                  <c:v>0.18119319750213325</c:v>
                </c:pt>
                <c:pt idx="65">
                  <c:v>0.17838022215869667</c:v>
                </c:pt>
                <c:pt idx="66">
                  <c:v>0.17564780431271712</c:v>
                </c:pt>
                <c:pt idx="67">
                  <c:v>0.17299260839016714</c:v>
                </c:pt>
                <c:pt idx="68">
                  <c:v>0.17041147841452964</c:v>
                </c:pt>
                <c:pt idx="69">
                  <c:v>0.16790142616030118</c:v>
                </c:pt>
                <c:pt idx="70">
                  <c:v>0.16545962022783592</c:v>
                </c:pt>
                <c:pt idx="71">
                  <c:v>0.16308337595726158</c:v>
                </c:pt>
                <c:pt idx="72">
                  <c:v>0.16077014610747337</c:v>
                </c:pt>
                <c:pt idx="73">
                  <c:v>0.1585175122335504</c:v>
                </c:pt>
                <c:pt idx="74">
                  <c:v>0.15632317670249432</c:v>
                </c:pt>
                <c:pt idx="75">
                  <c:v>0.15418495529299742</c:v>
                </c:pt>
                <c:pt idx="76">
                  <c:v>0.15210077033016067</c:v>
                </c:pt>
                <c:pt idx="77">
                  <c:v>0.14711397058420783</c:v>
                </c:pt>
                <c:pt idx="78">
                  <c:v>0.14242436515616475</c:v>
                </c:pt>
                <c:pt idx="79">
                  <c:v>0.13800670454683028</c:v>
                </c:pt>
                <c:pt idx="80">
                  <c:v>0.13383849120698837</c:v>
                </c:pt>
                <c:pt idx="81">
                  <c:v>0.12989961685596224</c:v>
                </c:pt>
                <c:pt idx="82">
                  <c:v>0.12617205545472615</c:v>
                </c:pt>
                <c:pt idx="83">
                  <c:v>0.1226396021463167</c:v>
                </c:pt>
                <c:pt idx="84">
                  <c:v>0.11928765035260698</c:v>
                </c:pt>
                <c:pt idx="85">
                  <c:v>0.11610300069426296</c:v>
                </c:pt>
                <c:pt idx="86">
                  <c:v>0.11307369657171221</c:v>
                </c:pt>
                <c:pt idx="87">
                  <c:v>0.11018888217826149</c:v>
                </c:pt>
                <c:pt idx="88">
                  <c:v>0.10743867946448905</c:v>
                </c:pt>
                <c:pt idx="89">
                  <c:v>0.10481408117563219</c:v>
                </c:pt>
                <c:pt idx="90">
                  <c:v>0.10230685757161384</c:v>
                </c:pt>
                <c:pt idx="91">
                  <c:v>9.9909474836299639E-2</c:v>
                </c:pt>
                <c:pt idx="92">
                  <c:v>9.7615023507009249E-2</c:v>
                </c:pt>
                <c:pt idx="93">
                  <c:v>9.5417155521593286E-2</c:v>
                </c:pt>
                <c:pt idx="94">
                  <c:v>9.3310028699923622E-2</c:v>
                </c:pt>
                <c:pt idx="95">
                  <c:v>9.1288257658304478E-2</c:v>
                </c:pt>
                <c:pt idx="96">
                  <c:v>8.9346870306252324E-2</c:v>
                </c:pt>
                <c:pt idx="97">
                  <c:v>8.7481269200950076E-2</c:v>
                </c:pt>
                <c:pt idx="98">
                  <c:v>8.568719714000686E-2</c:v>
                </c:pt>
                <c:pt idx="99">
                  <c:v>8.3960706461591456E-2</c:v>
                </c:pt>
                <c:pt idx="100">
                  <c:v>8.2298131595516508E-2</c:v>
                </c:pt>
                <c:pt idx="101">
                  <c:v>8.0696064471811393E-2</c:v>
                </c:pt>
                <c:pt idx="102">
                  <c:v>7.915133244670633E-2</c:v>
                </c:pt>
                <c:pt idx="103">
                  <c:v>7.7660978451319918E-2</c:v>
                </c:pt>
                <c:pt idx="104">
                  <c:v>7.6222243107043647E-2</c:v>
                </c:pt>
                <c:pt idx="105">
                  <c:v>7.4832548584687228E-2</c:v>
                </c:pt>
                <c:pt idx="106">
                  <c:v>7.3489484012809012E-2</c:v>
                </c:pt>
                <c:pt idx="107">
                  <c:v>7.2190792265020148E-2</c:v>
                </c:pt>
                <c:pt idx="108">
                  <c:v>7.0934357977048751E-2</c:v>
                </c:pt>
                <c:pt idx="109">
                  <c:v>6.9718196662477264E-2</c:v>
                </c:pt>
                <c:pt idx="110">
                  <c:v>6.8540444811760498E-2</c:v>
                </c:pt>
                <c:pt idx="111">
                  <c:v>6.7399350872747787E-2</c:v>
                </c:pt>
                <c:pt idx="112">
                  <c:v>6.6293267022766708E-2</c:v>
                </c:pt>
                <c:pt idx="113">
                  <c:v>6.5220641652641756E-2</c:v>
                </c:pt>
                <c:pt idx="114">
                  <c:v>6.418001249202368E-2</c:v>
                </c:pt>
                <c:pt idx="115">
                  <c:v>6.3170000313281544E-2</c:v>
                </c:pt>
                <c:pt idx="116">
                  <c:v>6.2189303158113614E-2</c:v>
                </c:pt>
                <c:pt idx="117">
                  <c:v>6.1236691037095482E-2</c:v>
                </c:pt>
                <c:pt idx="118">
                  <c:v>6.0311001057716911E-2</c:v>
                </c:pt>
                <c:pt idx="119">
                  <c:v>5.9411132941157289E-2</c:v>
                </c:pt>
                <c:pt idx="120">
                  <c:v>5.8536044892202807E-2</c:v>
                </c:pt>
                <c:pt idx="121">
                  <c:v>5.7684749790370943E-2</c:v>
                </c:pt>
                <c:pt idx="122">
                  <c:v>5.6856311673565751E-2</c:v>
                </c:pt>
                <c:pt idx="123">
                  <c:v>5.6049842488462211E-2</c:v>
                </c:pt>
                <c:pt idx="124">
                  <c:v>5.5264499084388068E-2</c:v>
                </c:pt>
                <c:pt idx="125">
                  <c:v>5.4499480429741225E-2</c:v>
                </c:pt>
                <c:pt idx="126">
                  <c:v>5.3754025032023027E-2</c:v>
                </c:pt>
                <c:pt idx="127">
                  <c:v>5.3027408544371595E-2</c:v>
                </c:pt>
                <c:pt idx="128">
                  <c:v>5.2318941543105131E-2</c:v>
                </c:pt>
                <c:pt idx="129">
                  <c:v>5.1627967462231854E-2</c:v>
                </c:pt>
                <c:pt idx="130">
                  <c:v>5.0953860672186158E-2</c:v>
                </c:pt>
                <c:pt idx="131">
                  <c:v>5.0296024691211687E-2</c:v>
                </c:pt>
                <c:pt idx="132">
                  <c:v>4.9653890518864222E-2</c:v>
                </c:pt>
                <c:pt idx="133">
                  <c:v>4.9026915082045958E-2</c:v>
                </c:pt>
                <c:pt idx="134">
                  <c:v>4.8414579784833746E-2</c:v>
                </c:pt>
                <c:pt idx="135">
                  <c:v>4.7816389154127024E-2</c:v>
                </c:pt>
                <c:pt idx="136">
                  <c:v>4.723186957383383E-2</c:v>
                </c:pt>
                <c:pt idx="137">
                  <c:v>4.6660568100935718E-2</c:v>
                </c:pt>
                <c:pt idx="138">
                  <c:v>4.6102051357338573E-2</c:v>
                </c:pt>
                <c:pt idx="139">
                  <c:v>4.5555904491928111E-2</c:v>
                </c:pt>
                <c:pt idx="140">
                  <c:v>4.5021730207710095E-2</c:v>
                </c:pt>
                <c:pt idx="141">
                  <c:v>4.4499147849340608E-2</c:v>
                </c:pt>
                <c:pt idx="142">
                  <c:v>4.398779254672959E-2</c:v>
                </c:pt>
                <c:pt idx="143">
                  <c:v>4.3487314410753083E-2</c:v>
                </c:pt>
                <c:pt idx="144">
                  <c:v>4.2997377777422678E-2</c:v>
                </c:pt>
                <c:pt idx="145">
                  <c:v>4.2517660497151367E-2</c:v>
                </c:pt>
                <c:pt idx="146">
                  <c:v>4.2047853266017947E-2</c:v>
                </c:pt>
                <c:pt idx="147">
                  <c:v>4.1587658996172228E-2</c:v>
                </c:pt>
                <c:pt idx="148">
                  <c:v>4.1136792222741803E-2</c:v>
                </c:pt>
                <c:pt idx="149">
                  <c:v>4.0694978544804167E-2</c:v>
                </c:pt>
                <c:pt idx="150">
                  <c:v>4.0261954098169898E-2</c:v>
                </c:pt>
                <c:pt idx="151">
                  <c:v>3.9837465057891965E-2</c:v>
                </c:pt>
                <c:pt idx="152">
                  <c:v>3.9421267168569425E-2</c:v>
                </c:pt>
                <c:pt idx="153">
                  <c:v>3.9013125300658355E-2</c:v>
                </c:pt>
                <c:pt idx="154">
                  <c:v>3.8612813031128304E-2</c:v>
                </c:pt>
                <c:pt idx="155">
                  <c:v>3.8220112246926535E-2</c:v>
                </c:pt>
                <c:pt idx="156">
                  <c:v>3.7834812769820723E-2</c:v>
                </c:pt>
                <c:pt idx="157">
                  <c:v>3.7456712001290353E-2</c:v>
                </c:pt>
                <c:pt idx="158">
                  <c:v>3.7085614586233127E-2</c:v>
                </c:pt>
                <c:pt idx="159">
                  <c:v>3.6721332094336742E-2</c:v>
                </c:pt>
                <c:pt idx="160">
                  <c:v>3.6363682718046707E-2</c:v>
                </c:pt>
                <c:pt idx="161">
                  <c:v>3.6012490986133371E-2</c:v>
                </c:pt>
                <c:pt idx="162">
                  <c:v>3.5667587491928866E-2</c:v>
                </c:pt>
                <c:pt idx="163">
                  <c:v>3.5328808635369267E-2</c:v>
                </c:pt>
                <c:pt idx="164">
                  <c:v>3.4995996378030907E-2</c:v>
                </c:pt>
                <c:pt idx="165">
                  <c:v>3.4668998010408868E-2</c:v>
                </c:pt>
                <c:pt idx="166">
                  <c:v>3.4347665930729132E-2</c:v>
                </c:pt>
                <c:pt idx="167">
                  <c:v>3.4031857434637748E-2</c:v>
                </c:pt>
                <c:pt idx="168">
                  <c:v>3.3721434515148412E-2</c:v>
                </c:pt>
                <c:pt idx="169">
                  <c:v>3.3416263672272101E-2</c:v>
                </c:pt>
                <c:pt idx="170">
                  <c:v>3.311621573178767E-2</c:v>
                </c:pt>
                <c:pt idx="171">
                  <c:v>3.2821165672648027E-2</c:v>
                </c:pt>
                <c:pt idx="172">
                  <c:v>3.253099246254583E-2</c:v>
                </c:pt>
                <c:pt idx="173">
                  <c:v>3.2245578901194956E-2</c:v>
                </c:pt>
                <c:pt idx="174">
                  <c:v>3.1964811470908724E-2</c:v>
                </c:pt>
                <c:pt idx="175">
                  <c:v>3.1688580194084659E-2</c:v>
                </c:pt>
                <c:pt idx="176">
                  <c:v>3.1416778497225246E-2</c:v>
                </c:pt>
                <c:pt idx="177">
                  <c:v>3.114930308115036E-2</c:v>
                </c:pt>
                <c:pt idx="178">
                  <c:v>3.0886053797075631E-2</c:v>
                </c:pt>
                <c:pt idx="179">
                  <c:v>3.062693352825022E-2</c:v>
                </c:pt>
                <c:pt idx="180">
                  <c:v>3.0371848076866815E-2</c:v>
                </c:pt>
                <c:pt idx="181">
                  <c:v>3.0120706055972713E-2</c:v>
                </c:pt>
                <c:pt idx="182">
                  <c:v>2.9873418786125969E-2</c:v>
                </c:pt>
                <c:pt idx="183">
                  <c:v>2.9629900196557087E-2</c:v>
                </c:pt>
                <c:pt idx="184">
                  <c:v>2.9390066730609239E-2</c:v>
                </c:pt>
                <c:pt idx="185">
                  <c:v>2.915383725524286E-2</c:v>
                </c:pt>
                <c:pt idx="186">
                  <c:v>2.8921132974402609E-2</c:v>
                </c:pt>
                <c:pt idx="187">
                  <c:v>2.8691877346058013E-2</c:v>
                </c:pt>
                <c:pt idx="188">
                  <c:v>2.8465996002735652E-2</c:v>
                </c:pt>
                <c:pt idx="189">
                  <c:v>2.8243416675375298E-2</c:v>
                </c:pt>
                <c:pt idx="190">
                  <c:v>2.802406912034754E-2</c:v>
                </c:pt>
                <c:pt idx="191">
                  <c:v>2.7807885049483168E-2</c:v>
                </c:pt>
                <c:pt idx="192">
                  <c:v>2.7594798062969408E-2</c:v>
                </c:pt>
                <c:pt idx="193">
                  <c:v>2.7384743584977569E-2</c:v>
                </c:pt>
                <c:pt idx="194">
                  <c:v>2.717765880189478E-2</c:v>
                </c:pt>
                <c:pt idx="195">
                  <c:v>2.6973482603036496E-2</c:v>
                </c:pt>
                <c:pt idx="196">
                  <c:v>2.677215552372578E-2</c:v>
                </c:pt>
                <c:pt idx="197">
                  <c:v>2.6573619690630434E-2</c:v>
                </c:pt>
                <c:pt idx="198">
                  <c:v>2.6377818769253061E-2</c:v>
                </c:pt>
                <c:pt idx="199">
                  <c:v>2.6184697913478119E-2</c:v>
                </c:pt>
                <c:pt idx="200">
                  <c:v>2.5994203717080912E-2</c:v>
                </c:pt>
                <c:pt idx="201">
                  <c:v>2.5806284167112344E-2</c:v>
                </c:pt>
                <c:pt idx="202">
                  <c:v>2.5620888599073351E-2</c:v>
                </c:pt>
                <c:pt idx="203">
                  <c:v>2.5437967653801886E-2</c:v>
                </c:pt>
                <c:pt idx="204">
                  <c:v>2.525747323599542E-2</c:v>
                </c:pt>
                <c:pt idx="205">
                  <c:v>2.5079358474297403E-2</c:v>
                </c:pt>
                <c:pt idx="206">
                  <c:v>2.4903577682880283E-2</c:v>
                </c:pt>
                <c:pt idx="207">
                  <c:v>2.4730086324459496E-2</c:v>
                </c:pt>
                <c:pt idx="208">
                  <c:v>2.4558840974677091E-2</c:v>
                </c:pt>
                <c:pt idx="209">
                  <c:v>2.4389799287796447E-2</c:v>
                </c:pt>
                <c:pt idx="210">
                  <c:v>2.4222919963652462E-2</c:v>
                </c:pt>
                <c:pt idx="211">
                  <c:v>2.4058162715803189E-2</c:v>
                </c:pt>
                <c:pt idx="212">
                  <c:v>2.3895488240834206E-2</c:v>
                </c:pt>
                <c:pt idx="213">
                  <c:v>2.3734858188765411E-2</c:v>
                </c:pt>
                <c:pt idx="214">
                  <c:v>2.357623513451625E-2</c:v>
                </c:pt>
                <c:pt idx="215">
                  <c:v>2.3419582550384233E-2</c:v>
                </c:pt>
                <c:pt idx="216">
                  <c:v>2.3264864779496682E-2</c:v>
                </c:pt>
                <c:pt idx="217">
                  <c:v>2.3112047010193783E-2</c:v>
                </c:pt>
                <c:pt idx="218">
                  <c:v>2.2961095251307788E-2</c:v>
                </c:pt>
                <c:pt idx="219">
                  <c:v>2.281197630829955E-2</c:v>
                </c:pt>
                <c:pt idx="220">
                  <c:v>2.2664657760220142E-2</c:v>
                </c:pt>
                <c:pt idx="221">
                  <c:v>2.2519107937463131E-2</c:v>
                </c:pt>
                <c:pt idx="222">
                  <c:v>2.2375295900276957E-2</c:v>
                </c:pt>
                <c:pt idx="223">
                  <c:v>2.223319141800674E-2</c:v>
                </c:pt>
                <c:pt idx="224">
                  <c:v>2.2092764949037915E-2</c:v>
                </c:pt>
                <c:pt idx="225">
                  <c:v>2.1953987621412704E-2</c:v>
                </c:pt>
                <c:pt idx="226">
                  <c:v>2.1816831214095191E-2</c:v>
                </c:pt>
                <c:pt idx="227">
                  <c:v>2.1681268138857946E-2</c:v>
                </c:pt>
                <c:pt idx="228">
                  <c:v>2.1547271422768244E-2</c:v>
                </c:pt>
                <c:pt idx="229">
                  <c:v>2.1414814691249364E-2</c:v>
                </c:pt>
                <c:pt idx="230">
                  <c:v>2.1283872151696078E-2</c:v>
                </c:pt>
                <c:pt idx="231">
                  <c:v>2.1154418577623121E-2</c:v>
                </c:pt>
                <c:pt idx="232">
                  <c:v>2.1026429293326199E-2</c:v>
                </c:pt>
                <c:pt idx="233">
                  <c:v>2.0899880159037383E-2</c:v>
                </c:pt>
                <c:pt idx="234">
                  <c:v>2.077474755655483E-2</c:v>
                </c:pt>
                <c:pt idx="235">
                  <c:v>2.065100837533124E-2</c:v>
                </c:pt>
                <c:pt idx="236">
                  <c:v>2.0528639999002517E-2</c:v>
                </c:pt>
                <c:pt idx="237">
                  <c:v>2.0407620292341194E-2</c:v>
                </c:pt>
                <c:pt idx="238">
                  <c:v>2.0287927588619362E-2</c:v>
                </c:pt>
                <c:pt idx="239">
                  <c:v>2.0169540677365785E-2</c:v>
                </c:pt>
                <c:pt idx="240">
                  <c:v>2.0052438792502948E-2</c:v>
                </c:pt>
                <c:pt idx="241">
                  <c:v>1.993660160085103E-2</c:v>
                </c:pt>
                <c:pt idx="242">
                  <c:v>1.9822009190984646E-2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27-49CB-B00F-B12E6DCE7050}"/>
            </c:ext>
          </c:extLst>
        </c:ser>
        <c:ser>
          <c:idx val="5"/>
          <c:order val="5"/>
          <c:marker>
            <c:symbol val="none"/>
          </c:marker>
          <c:xVal>
            <c:numRef>
              <c:f>'NEN 6079 (verbergen)'!$F$14</c:f>
              <c:numCache>
                <c:formatCode>0</c:formatCode>
                <c:ptCount val="1"/>
                <c:pt idx="0">
                  <c:v>20000</c:v>
                </c:pt>
              </c:numCache>
            </c:numRef>
          </c:xVal>
          <c:yVal>
            <c:numRef>
              <c:f>'NEN 6079 (verbergen)'!$F$15</c:f>
              <c:numCache>
                <c:formatCode>0.000</c:formatCode>
                <c:ptCount val="1"/>
                <c:pt idx="0">
                  <c:v>5.6856311673565751E-2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27-49CB-B00F-B12E6DCE7050}"/>
            </c:ext>
          </c:extLst>
        </c:ser>
        <c:ser>
          <c:idx val="6"/>
          <c:order val="6"/>
          <c:spPr>
            <a:ln w="15875"/>
          </c:spPr>
          <c:marker>
            <c:symbol val="none"/>
          </c:marker>
          <c:dPt>
            <c:idx val="1"/>
            <c:bubble3D val="0"/>
            <c:spPr>
              <a:ln w="9525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9-6F27-49CB-B00F-B12E6DCE7050}"/>
              </c:ext>
            </c:extLst>
          </c:dPt>
          <c:xVal>
            <c:numRef>
              <c:f>'NEN 6079 (verbergen)'!$G$14:$H$14</c:f>
              <c:numCache>
                <c:formatCode>0</c:formatCode>
                <c:ptCount val="2"/>
                <c:pt idx="0">
                  <c:v>20000</c:v>
                </c:pt>
                <c:pt idx="1">
                  <c:v>20000</c:v>
                </c:pt>
              </c:numCache>
            </c:numRef>
          </c:xVal>
          <c:yVal>
            <c:numRef>
              <c:f>'NEN 6079 (verbergen)'!$G$15:$H$15</c:f>
              <c:numCache>
                <c:formatCode>0.000</c:formatCode>
                <c:ptCount val="2"/>
                <c:pt idx="0" formatCode="General">
                  <c:v>0</c:v>
                </c:pt>
                <c:pt idx="1">
                  <c:v>5.6856311673565751E-2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6F27-49CB-B00F-B12E6DCE7050}"/>
            </c:ext>
          </c:extLst>
        </c:ser>
        <c:ser>
          <c:idx val="7"/>
          <c:order val="7"/>
          <c:marker>
            <c:symbol val="none"/>
          </c:marker>
          <c:dPt>
            <c:idx val="1"/>
            <c:marker>
              <c:symbol val="circle"/>
              <c:size val="9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</c:spPr>
            </c:marker>
            <c:bubble3D val="0"/>
            <c:spPr>
              <a:ln w="9525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C-6F27-49CB-B00F-B12E6DCE7050}"/>
              </c:ext>
            </c:extLst>
          </c:dPt>
          <c:xVal>
            <c:numRef>
              <c:f>'NEN 6079 (verbergen)'!$I$14:$J$14</c:f>
              <c:numCache>
                <c:formatCode>0</c:formatCode>
                <c:ptCount val="2"/>
                <c:pt idx="0" formatCode="General">
                  <c:v>0</c:v>
                </c:pt>
                <c:pt idx="1">
                  <c:v>20000</c:v>
                </c:pt>
              </c:numCache>
            </c:numRef>
          </c:xVal>
          <c:yVal>
            <c:numRef>
              <c:f>'NEN 6079 (verbergen)'!$I$15:$J$15</c:f>
              <c:numCache>
                <c:formatCode>0.000</c:formatCode>
                <c:ptCount val="2"/>
                <c:pt idx="0">
                  <c:v>5.6856311673565751E-2</c:v>
                </c:pt>
                <c:pt idx="1">
                  <c:v>5.6856311673565751E-2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F27-49CB-B00F-B12E6DCE7050}"/>
            </c:ext>
          </c:extLst>
        </c:ser>
        <c:ser>
          <c:idx val="8"/>
          <c:order val="8"/>
          <c:tx>
            <c:v>punt</c:v>
          </c:tx>
          <c:marker>
            <c:symbol val="none"/>
          </c:marker>
          <c:xVal>
            <c:numRef>
              <c:f>'NEN 6079 (verbergen)'!$F$14</c:f>
              <c:numCache>
                <c:formatCode>0</c:formatCode>
                <c:ptCount val="1"/>
                <c:pt idx="0">
                  <c:v>20000</c:v>
                </c:pt>
              </c:numCache>
            </c:numRef>
          </c:xVal>
          <c:yVal>
            <c:numRef>
              <c:f>'NEN 6079 (verbergen)'!$F$15</c:f>
              <c:numCache>
                <c:formatCode>0.000</c:formatCode>
                <c:ptCount val="1"/>
                <c:pt idx="0">
                  <c:v>5.6856311673565751E-2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F27-49CB-B00F-B12E6DCE7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245720"/>
        <c:axId val="1"/>
      </c:scatterChart>
      <c:valAx>
        <c:axId val="398245720"/>
        <c:scaling>
          <c:orientation val="minMax"/>
          <c:max val="300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Gebruiksoppervlakte NEN 6079-compartiment, </a:t>
                </a:r>
                <a:r>
                  <a:rPr lang="nl-NL" i="1"/>
                  <a:t>A</a:t>
                </a:r>
                <a:r>
                  <a:rPr lang="nl-NL"/>
                  <a:t> [m</a:t>
                </a:r>
                <a:r>
                  <a:rPr lang="nl-NL" baseline="30000"/>
                  <a:t>2</a:t>
                </a:r>
                <a:r>
                  <a:rPr lang="nl-NL"/>
                  <a:t>]</a:t>
                </a:r>
              </a:p>
            </c:rich>
          </c:tx>
          <c:layout>
            <c:manualLayout>
              <c:xMode val="edge"/>
              <c:yMode val="edge"/>
              <c:x val="0.26981707317073172"/>
              <c:y val="0.931604532845716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l-NL"/>
          </a:p>
        </c:txPr>
        <c:crossAx val="1"/>
        <c:crosses val="autoZero"/>
        <c:crossBetween val="midCat"/>
        <c:majorUnit val="5000"/>
      </c:valAx>
      <c:valAx>
        <c:axId val="1"/>
        <c:scaling>
          <c:orientation val="minMax"/>
          <c:max val="0.4005000000000000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l-NL"/>
          </a:p>
        </c:txPr>
        <c:crossAx val="3982457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40891428205620639"/>
          <c:y val="8.7264245997686313E-2"/>
          <c:w val="0.52060655527815125"/>
          <c:h val="0.33099055402152877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trlProps/ctrlProp1.xml><?xml version="1.0" encoding="utf-8"?>
<formControlPr xmlns="http://schemas.microsoft.com/office/spreadsheetml/2009/9/main" objectType="Drop" dropLines="2" dropStyle="combo" dx="22" fmlaLink="'NEN 6079 (verbergen)'!$A$2" fmlaRange="'NEN 6079 (verbergen)'!$B$2:$B$3" noThreeD="1" sel="1" val="0"/>
</file>

<file path=xl/ctrlProps/ctrlProp2.xml><?xml version="1.0" encoding="utf-8"?>
<formControlPr xmlns="http://schemas.microsoft.com/office/spreadsheetml/2009/9/main" objectType="Drop" dropLines="2" dropStyle="combo" dx="22" fmlaLink="'NEN 6079 (verbergen)'!$A$4" fmlaRange="'NEN 6079 (verbergen)'!$B$4:$B$5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</xdr:colOff>
          <xdr:row>6</xdr:row>
          <xdr:rowOff>1212</xdr:rowOff>
        </xdr:from>
        <xdr:to>
          <xdr:col>4</xdr:col>
          <xdr:colOff>0</xdr:colOff>
          <xdr:row>7</xdr:row>
          <xdr:rowOff>3116</xdr:rowOff>
        </xdr:to>
        <xdr:sp macro="" textlink="">
          <xdr:nvSpPr>
            <xdr:cNvPr id="2049" name="Drop Down 1025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221672</xdr:rowOff>
        </xdr:from>
        <xdr:to>
          <xdr:col>4</xdr:col>
          <xdr:colOff>3117</xdr:colOff>
          <xdr:row>8</xdr:row>
          <xdr:rowOff>8139</xdr:rowOff>
        </xdr:to>
        <xdr:sp macro="" textlink="">
          <xdr:nvSpPr>
            <xdr:cNvPr id="2092" name="Drop Down 1068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210416</xdr:colOff>
      <xdr:row>11</xdr:row>
      <xdr:rowOff>25977</xdr:rowOff>
    </xdr:from>
    <xdr:to>
      <xdr:col>7</xdr:col>
      <xdr:colOff>365414</xdr:colOff>
      <xdr:row>27</xdr:row>
      <xdr:rowOff>196562</xdr:rowOff>
    </xdr:to>
    <xdr:graphicFrame macro="">
      <xdr:nvGraphicFramePr>
        <xdr:cNvPr id="2465" name="Grafiek 33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8660</xdr:colOff>
      <xdr:row>1</xdr:row>
      <xdr:rowOff>8660</xdr:rowOff>
    </xdr:from>
    <xdr:to>
      <xdr:col>8</xdr:col>
      <xdr:colOff>3810</xdr:colOff>
      <xdr:row>4</xdr:row>
      <xdr:rowOff>33772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8" y="60615"/>
          <a:ext cx="6650181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</xdr:colOff>
      <xdr:row>1</xdr:row>
      <xdr:rowOff>95250</xdr:rowOff>
    </xdr:from>
    <xdr:to>
      <xdr:col>3</xdr:col>
      <xdr:colOff>258167</xdr:colOff>
      <xdr:row>2</xdr:row>
      <xdr:rowOff>382483</xdr:rowOff>
    </xdr:to>
    <xdr:sp macro="" textlink="">
      <xdr:nvSpPr>
        <xdr:cNvPr id="8" name="Rechthoe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329046" y="147205"/>
          <a:ext cx="3167621" cy="81543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r>
            <a:rPr lang="nl-NL" sz="2000" b="1">
              <a:solidFill>
                <a:schemeClr val="bg1"/>
              </a:solidFill>
              <a:latin typeface="+mn-lt"/>
            </a:rPr>
            <a:t>NEN 6079:2016+C1/A1:2018</a:t>
          </a:r>
        </a:p>
        <a:p>
          <a:pPr algn="l"/>
          <a:r>
            <a:rPr lang="nl-NL" sz="2000" b="1">
              <a:solidFill>
                <a:schemeClr val="bg1"/>
              </a:solidFill>
              <a:latin typeface="+mn-lt"/>
            </a:rPr>
            <a:t>Bepaling normkans, </a:t>
          </a:r>
          <a:r>
            <a:rPr lang="nl-NL" sz="2000" b="1" i="1">
              <a:solidFill>
                <a:schemeClr val="bg1"/>
              </a:solidFill>
              <a:latin typeface="+mn-lt"/>
            </a:rPr>
            <a:t>P</a:t>
          </a:r>
          <a:r>
            <a:rPr lang="nl-NL" sz="2000" b="1" i="0" baseline="-25000">
              <a:solidFill>
                <a:schemeClr val="bg1"/>
              </a:solidFill>
              <a:latin typeface="+mn-lt"/>
            </a:rPr>
            <a:t>norm</a:t>
          </a:r>
          <a:endParaRPr lang="nl-NL" sz="2000" baseline="-25000">
            <a:solidFill>
              <a:schemeClr val="bg1"/>
            </a:solidFill>
            <a:latin typeface="+mn-lt"/>
          </a:endParaRPr>
        </a:p>
      </xdr:txBody>
    </xdr:sp>
    <xdr:clientData/>
  </xdr:twoCellAnchor>
  <xdr:twoCellAnchor>
    <xdr:from>
      <xdr:col>2</xdr:col>
      <xdr:colOff>294410</xdr:colOff>
      <xdr:row>28</xdr:row>
      <xdr:rowOff>95250</xdr:rowOff>
    </xdr:from>
    <xdr:to>
      <xdr:col>7</xdr:col>
      <xdr:colOff>150495</xdr:colOff>
      <xdr:row>29</xdr:row>
      <xdr:rowOff>117322</xdr:rowOff>
    </xdr:to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623455" y="7143750"/>
          <a:ext cx="5674995" cy="23854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r>
            <a:rPr lang="nl-NL" sz="1100" b="1">
              <a:latin typeface="Corbel" panose="020B0503020204020204" pitchFamily="34" charset="0"/>
            </a:rPr>
            <a:t>cbra </a:t>
          </a:r>
          <a:r>
            <a:rPr lang="nl-NL" sz="1100" b="0">
              <a:latin typeface="Corbel" panose="020B0503020204020204" pitchFamily="34" charset="0"/>
            </a:rPr>
            <a:t>bv</a:t>
          </a:r>
          <a:r>
            <a:rPr lang="nl-NL" sz="1100">
              <a:latin typeface="Corbel" panose="020B0503020204020204" pitchFamily="34" charset="0"/>
            </a:rPr>
            <a:t> </a:t>
          </a:r>
          <a:r>
            <a:rPr lang="nl-NL" sz="1100">
              <a:solidFill>
                <a:srgbClr val="CD1719"/>
              </a:solidFill>
              <a:latin typeface="Corbel" panose="020B0503020204020204" pitchFamily="34" charset="0"/>
            </a:rPr>
            <a:t>|</a:t>
          </a:r>
          <a:r>
            <a:rPr lang="nl-NL" sz="1100" baseline="0">
              <a:latin typeface="Corbel" panose="020B0503020204020204" pitchFamily="34" charset="0"/>
            </a:rPr>
            <a:t> Smidsstraat 5, 8601 WB Sneek </a:t>
          </a:r>
          <a:r>
            <a:rPr lang="nl-NL" sz="1100" baseline="0">
              <a:solidFill>
                <a:srgbClr val="CD1719"/>
              </a:solidFill>
              <a:latin typeface="Corbel" panose="020B0503020204020204" pitchFamily="34" charset="0"/>
            </a:rPr>
            <a:t>|</a:t>
          </a:r>
          <a:r>
            <a:rPr lang="nl-NL" sz="1100" baseline="0">
              <a:latin typeface="Corbel" panose="020B0503020204020204" pitchFamily="34" charset="0"/>
            </a:rPr>
            <a:t> Baanstraat 17, 3111 KM Schiedam </a:t>
          </a:r>
          <a:r>
            <a:rPr lang="nl-NL" sz="1100" baseline="0">
              <a:solidFill>
                <a:srgbClr val="CD1719"/>
              </a:solidFill>
              <a:latin typeface="Corbel" panose="020B0503020204020204" pitchFamily="34" charset="0"/>
            </a:rPr>
            <a:t>|</a:t>
          </a:r>
          <a:r>
            <a:rPr lang="nl-NL" sz="1100" baseline="0">
              <a:latin typeface="Corbel" panose="020B0503020204020204" pitchFamily="34" charset="0"/>
            </a:rPr>
            <a:t> info@cbra.nl </a:t>
          </a:r>
          <a:r>
            <a:rPr lang="nl-NL" sz="1100" baseline="0">
              <a:solidFill>
                <a:srgbClr val="CD1719"/>
              </a:solidFill>
              <a:latin typeface="Corbel" panose="020B0503020204020204" pitchFamily="34" charset="0"/>
            </a:rPr>
            <a:t>|</a:t>
          </a:r>
          <a:r>
            <a:rPr lang="nl-NL" sz="1100" baseline="0">
              <a:latin typeface="Corbel" panose="020B0503020204020204" pitchFamily="34" charset="0"/>
            </a:rPr>
            <a:t> cbra.nl</a:t>
          </a:r>
          <a:endParaRPr lang="nl-NL" sz="1100">
            <a:latin typeface="Corbel" panose="020B0503020204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0.01177</cdr:x>
      <cdr:y>0.15061</cdr:y>
    </cdr:from>
    <cdr:to>
      <cdr:x>0.04673</cdr:x>
      <cdr:y>0.83258</cdr:y>
    </cdr:to>
    <cdr:sp macro="" textlink="">
      <cdr:nvSpPr>
        <cdr:cNvPr id="13168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482" y="598343"/>
          <a:ext cx="218232" cy="2709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Normatieve overschrijdingskans,  </a:t>
          </a:r>
          <a:r>
            <a:rPr lang="nl-NL" sz="1000" b="0" i="1" u="none" strike="noStrike" baseline="0">
              <a:solidFill>
                <a:srgbClr val="000000"/>
              </a:solidFill>
              <a:latin typeface="+mn-lt"/>
              <a:cs typeface="Arial"/>
            </a:rPr>
            <a:t>P</a:t>
          </a:r>
          <a:r>
            <a:rPr lang="nl-NL" sz="1000" b="0" i="0" u="none" strike="noStrike" baseline="-25000">
              <a:solidFill>
                <a:srgbClr val="000000"/>
              </a:solidFill>
              <a:latin typeface="+mn-lt"/>
              <a:cs typeface="Arial"/>
            </a:rPr>
            <a:t>norm</a:t>
          </a:r>
          <a:r>
            <a:rPr lang="nl-NL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 (</a:t>
          </a:r>
          <a:r>
            <a:rPr lang="nl-NL" sz="1000" b="0" i="1" u="none" strike="noStrike" baseline="0">
              <a:solidFill>
                <a:srgbClr val="000000"/>
              </a:solidFill>
              <a:latin typeface="+mn-lt"/>
              <a:cs typeface="Arial"/>
            </a:rPr>
            <a:t>A</a:t>
          </a:r>
          <a:r>
            <a:rPr lang="nl-NL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) [-]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1</xdr:row>
      <xdr:rowOff>9525</xdr:rowOff>
    </xdr:from>
    <xdr:to>
      <xdr:col>4</xdr:col>
      <xdr:colOff>0</xdr:colOff>
      <xdr:row>3</xdr:row>
      <xdr:rowOff>304800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57150"/>
          <a:ext cx="10096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B1:H35"/>
  <sheetViews>
    <sheetView tabSelected="1" zoomScale="110" zoomScaleNormal="110" workbookViewId="0">
      <selection activeCell="D10" sqref="D10"/>
    </sheetView>
  </sheetViews>
  <sheetFormatPr defaultRowHeight="17.25" customHeight="1" x14ac:dyDescent="0.2"/>
  <cols>
    <col min="1" max="1" width="1.7109375" style="3" customWidth="1"/>
    <col min="2" max="2" width="3.28515625" style="3" customWidth="1"/>
    <col min="3" max="3" width="43.5703125" style="3" customWidth="1"/>
    <col min="4" max="4" width="20.7109375" style="3" customWidth="1"/>
    <col min="5" max="5" width="6.7109375" style="3" customWidth="1"/>
    <col min="6" max="6" width="7.140625" style="3" customWidth="1"/>
    <col min="7" max="7" width="9.140625" style="3"/>
    <col min="8" max="8" width="9.28515625" style="3" customWidth="1"/>
    <col min="9" max="16384" width="9.140625" style="3"/>
  </cols>
  <sheetData>
    <row r="1" spans="2:8" ht="3.75" customHeight="1" x14ac:dyDescent="0.2"/>
    <row r="2" spans="2:8" ht="41.25" customHeight="1" x14ac:dyDescent="0.4">
      <c r="B2" s="23"/>
      <c r="C2" s="24"/>
      <c r="D2" s="25"/>
      <c r="E2" s="25"/>
      <c r="F2" s="25"/>
      <c r="G2" s="26"/>
      <c r="H2" s="27"/>
    </row>
    <row r="3" spans="2:8" ht="41.25" customHeight="1" x14ac:dyDescent="0.4">
      <c r="B3" s="28"/>
      <c r="C3" s="45"/>
      <c r="D3" s="30"/>
      <c r="E3" s="30"/>
      <c r="F3" s="30"/>
      <c r="G3" s="46"/>
      <c r="H3" s="31"/>
    </row>
    <row r="4" spans="2:8" ht="41.25" customHeight="1" x14ac:dyDescent="0.4">
      <c r="B4" s="28"/>
      <c r="C4" s="45"/>
      <c r="D4" s="30"/>
      <c r="E4" s="30"/>
      <c r="F4" s="30"/>
      <c r="G4" s="46"/>
      <c r="H4" s="31"/>
    </row>
    <row r="5" spans="2:8" ht="8.25" customHeight="1" x14ac:dyDescent="0.25">
      <c r="B5" s="28"/>
      <c r="C5" s="29"/>
      <c r="D5" s="30"/>
      <c r="E5" s="30"/>
      <c r="F5" s="30"/>
      <c r="G5" s="30"/>
      <c r="H5" s="31"/>
    </row>
    <row r="6" spans="2:8" ht="17.25" customHeight="1" x14ac:dyDescent="0.2">
      <c r="B6" s="28"/>
      <c r="C6" s="32" t="s">
        <v>23</v>
      </c>
      <c r="D6" s="8">
        <v>20000</v>
      </c>
      <c r="E6" s="33" t="s">
        <v>7</v>
      </c>
      <c r="F6" s="32"/>
      <c r="G6" s="32"/>
      <c r="H6" s="31"/>
    </row>
    <row r="7" spans="2:8" ht="17.25" customHeight="1" x14ac:dyDescent="0.2">
      <c r="B7" s="28"/>
      <c r="C7" s="32" t="s">
        <v>24</v>
      </c>
      <c r="D7" s="34"/>
      <c r="E7" s="33"/>
      <c r="F7" s="49"/>
      <c r="G7" s="49"/>
      <c r="H7" s="31"/>
    </row>
    <row r="8" spans="2:8" ht="17.25" customHeight="1" x14ac:dyDescent="0.2">
      <c r="B8" s="28"/>
      <c r="C8" s="32" t="s">
        <v>8</v>
      </c>
      <c r="D8" s="34"/>
      <c r="E8" s="32"/>
      <c r="F8" s="49"/>
      <c r="G8" s="49"/>
      <c r="H8" s="31"/>
    </row>
    <row r="9" spans="2:8" ht="17.25" customHeight="1" x14ac:dyDescent="0.2">
      <c r="B9" s="28"/>
      <c r="C9" s="32"/>
      <c r="D9" s="34"/>
      <c r="E9" s="32"/>
      <c r="F9" s="48"/>
      <c r="G9" s="48"/>
      <c r="H9" s="31"/>
    </row>
    <row r="10" spans="2:8" ht="17.25" customHeight="1" x14ac:dyDescent="0.2">
      <c r="B10" s="28"/>
      <c r="C10" s="32"/>
      <c r="D10" s="34"/>
      <c r="E10" s="32"/>
      <c r="F10" s="32"/>
      <c r="G10" s="32"/>
      <c r="H10" s="31"/>
    </row>
    <row r="11" spans="2:8" ht="17.25" customHeight="1" x14ac:dyDescent="0.25">
      <c r="B11" s="28"/>
      <c r="C11" s="47" t="s">
        <v>25</v>
      </c>
      <c r="D11" s="35">
        <f>'NEN 6079 (verbergen)'!F15</f>
        <v>5.6856311673565751E-2</v>
      </c>
      <c r="E11" s="36" t="s">
        <v>3</v>
      </c>
      <c r="F11" s="32"/>
      <c r="G11" s="32"/>
      <c r="H11" s="31"/>
    </row>
    <row r="12" spans="2:8" ht="17.25" customHeight="1" x14ac:dyDescent="0.2">
      <c r="B12" s="28"/>
      <c r="C12" s="32"/>
      <c r="D12" s="37"/>
      <c r="E12" s="38"/>
      <c r="F12" s="32"/>
      <c r="G12" s="32"/>
      <c r="H12" s="31"/>
    </row>
    <row r="13" spans="2:8" ht="17.25" customHeight="1" x14ac:dyDescent="0.2">
      <c r="B13" s="28"/>
      <c r="C13" s="32"/>
      <c r="D13" s="39"/>
      <c r="E13" s="38"/>
      <c r="F13" s="32"/>
      <c r="G13" s="32"/>
      <c r="H13" s="31"/>
    </row>
    <row r="14" spans="2:8" ht="17.25" customHeight="1" x14ac:dyDescent="0.2">
      <c r="B14" s="28"/>
      <c r="C14" s="32"/>
      <c r="D14" s="32"/>
      <c r="E14" s="32"/>
      <c r="F14" s="32"/>
      <c r="G14" s="32"/>
      <c r="H14" s="31"/>
    </row>
    <row r="15" spans="2:8" ht="17.25" customHeight="1" x14ac:dyDescent="0.2">
      <c r="B15" s="28"/>
      <c r="C15" s="30"/>
      <c r="D15" s="30"/>
      <c r="E15" s="30"/>
      <c r="F15" s="30"/>
      <c r="G15" s="30"/>
      <c r="H15" s="31"/>
    </row>
    <row r="16" spans="2:8" ht="17.25" customHeight="1" x14ac:dyDescent="0.2">
      <c r="B16" s="28"/>
      <c r="C16" s="30"/>
      <c r="D16" s="30"/>
      <c r="E16" s="30"/>
      <c r="F16" s="30"/>
      <c r="G16" s="30"/>
      <c r="H16" s="31"/>
    </row>
    <row r="17" spans="2:8" ht="17.25" customHeight="1" x14ac:dyDescent="0.2">
      <c r="B17" s="28"/>
      <c r="C17" s="30"/>
      <c r="D17" s="30"/>
      <c r="E17" s="30"/>
      <c r="F17" s="30"/>
      <c r="G17" s="30"/>
      <c r="H17" s="40"/>
    </row>
    <row r="18" spans="2:8" ht="17.25" customHeight="1" x14ac:dyDescent="0.2">
      <c r="B18" s="28"/>
      <c r="C18" s="30"/>
      <c r="D18" s="30"/>
      <c r="E18" s="30"/>
      <c r="F18" s="30"/>
      <c r="G18" s="30"/>
      <c r="H18" s="31"/>
    </row>
    <row r="19" spans="2:8" ht="17.25" customHeight="1" x14ac:dyDescent="0.2">
      <c r="B19" s="28"/>
      <c r="C19" s="30"/>
      <c r="D19" s="30"/>
      <c r="E19" s="30"/>
      <c r="F19" s="30"/>
      <c r="G19" s="30"/>
      <c r="H19" s="31"/>
    </row>
    <row r="20" spans="2:8" ht="17.25" customHeight="1" x14ac:dyDescent="0.2">
      <c r="B20" s="28"/>
      <c r="C20" s="30"/>
      <c r="D20" s="30"/>
      <c r="E20" s="30"/>
      <c r="F20" s="30"/>
      <c r="G20" s="30"/>
      <c r="H20" s="31"/>
    </row>
    <row r="21" spans="2:8" ht="17.25" customHeight="1" x14ac:dyDescent="0.2">
      <c r="B21" s="28"/>
      <c r="C21" s="30"/>
      <c r="D21" s="30"/>
      <c r="E21" s="30"/>
      <c r="F21" s="30"/>
      <c r="G21" s="30"/>
      <c r="H21" s="31"/>
    </row>
    <row r="22" spans="2:8" ht="17.25" customHeight="1" x14ac:dyDescent="0.2">
      <c r="B22" s="28"/>
      <c r="C22" s="30"/>
      <c r="D22" s="30"/>
      <c r="E22" s="30"/>
      <c r="F22" s="30"/>
      <c r="G22" s="30"/>
      <c r="H22" s="31"/>
    </row>
    <row r="23" spans="2:8" ht="17.25" customHeight="1" x14ac:dyDescent="0.2">
      <c r="B23" s="28"/>
      <c r="C23" s="30"/>
      <c r="D23" s="30"/>
      <c r="E23" s="30"/>
      <c r="F23" s="30"/>
      <c r="G23" s="30"/>
      <c r="H23" s="31"/>
    </row>
    <row r="24" spans="2:8" ht="17.25" customHeight="1" x14ac:dyDescent="0.2">
      <c r="B24" s="28"/>
      <c r="C24" s="30"/>
      <c r="D24" s="30"/>
      <c r="E24" s="30"/>
      <c r="F24" s="30"/>
      <c r="G24" s="30"/>
      <c r="H24" s="31"/>
    </row>
    <row r="25" spans="2:8" ht="17.25" customHeight="1" x14ac:dyDescent="0.2">
      <c r="B25" s="28"/>
      <c r="C25" s="30"/>
      <c r="D25" s="30"/>
      <c r="E25" s="30"/>
      <c r="F25" s="30"/>
      <c r="G25" s="30"/>
      <c r="H25" s="31"/>
    </row>
    <row r="26" spans="2:8" ht="17.25" customHeight="1" x14ac:dyDescent="0.2">
      <c r="B26" s="28"/>
      <c r="C26" s="30"/>
      <c r="D26" s="30"/>
      <c r="E26" s="30"/>
      <c r="F26" s="30"/>
      <c r="G26" s="30"/>
      <c r="H26" s="31"/>
    </row>
    <row r="27" spans="2:8" ht="17.25" customHeight="1" x14ac:dyDescent="0.2">
      <c r="B27" s="28"/>
      <c r="C27" s="30"/>
      <c r="D27" s="30"/>
      <c r="E27" s="30"/>
      <c r="F27" s="30"/>
      <c r="G27" s="41"/>
      <c r="H27" s="31"/>
    </row>
    <row r="28" spans="2:8" ht="17.25" customHeight="1" x14ac:dyDescent="0.2">
      <c r="B28" s="28"/>
      <c r="C28" s="30"/>
      <c r="D28" s="30"/>
      <c r="E28" s="30"/>
      <c r="F28" s="30"/>
      <c r="G28" s="30"/>
      <c r="H28" s="31"/>
    </row>
    <row r="29" spans="2:8" ht="17.25" customHeight="1" x14ac:dyDescent="0.2">
      <c r="B29" s="28"/>
      <c r="C29" s="30"/>
      <c r="D29" s="30"/>
      <c r="E29" s="30"/>
      <c r="F29" s="30"/>
      <c r="G29" s="30"/>
      <c r="H29" s="31"/>
    </row>
    <row r="30" spans="2:8" ht="12.75" customHeight="1" x14ac:dyDescent="0.2">
      <c r="B30" s="42"/>
      <c r="C30" s="43"/>
      <c r="D30" s="43"/>
      <c r="E30" s="43"/>
      <c r="F30" s="43"/>
      <c r="G30" s="43"/>
      <c r="H30" s="44"/>
    </row>
    <row r="31" spans="2:8" ht="8.25" customHeight="1" x14ac:dyDescent="0.2"/>
    <row r="32" spans="2:8" ht="17.25" customHeight="1" x14ac:dyDescent="0.2">
      <c r="B32" s="52" t="s">
        <v>0</v>
      </c>
      <c r="C32" s="53"/>
      <c r="D32" s="53"/>
      <c r="E32" s="53"/>
      <c r="F32" s="53"/>
      <c r="G32" s="53"/>
      <c r="H32" s="54"/>
    </row>
    <row r="33" spans="2:8" ht="23.25" customHeight="1" x14ac:dyDescent="0.2">
      <c r="B33" s="55" t="s">
        <v>26</v>
      </c>
      <c r="C33" s="56"/>
      <c r="D33" s="56"/>
      <c r="E33" s="56"/>
      <c r="F33" s="56"/>
      <c r="G33" s="56"/>
      <c r="H33" s="57"/>
    </row>
    <row r="34" spans="2:8" ht="17.25" customHeight="1" x14ac:dyDescent="0.2">
      <c r="B34" s="58" t="s">
        <v>1</v>
      </c>
      <c r="C34" s="59"/>
      <c r="D34" s="59"/>
      <c r="E34" s="59"/>
      <c r="F34" s="59"/>
      <c r="G34" s="59"/>
      <c r="H34" s="60"/>
    </row>
    <row r="35" spans="2:8" ht="17.25" customHeight="1" x14ac:dyDescent="0.2">
      <c r="B35" s="61" t="s">
        <v>22</v>
      </c>
      <c r="C35" s="62"/>
      <c r="D35" s="62"/>
      <c r="E35" s="62"/>
      <c r="F35" s="62"/>
      <c r="G35" s="62"/>
      <c r="H35" s="63"/>
    </row>
  </sheetData>
  <sheetProtection algorithmName="SHA-512" hashValue="mrWOhbMxrr0W4rS79bFJCQu+aMilEJB3dsskQeY+RtV21OPScIsSrnQgUb+1l5WNUYtRaUPy42sZUP9MzqKYhQ==" saltValue="Hla6w4RF2oCL3Yq03fverA==" spinCount="100000" sheet="1" objects="1" scenarios="1"/>
  <mergeCells count="5">
    <mergeCell ref="F7:G8"/>
    <mergeCell ref="B32:H32"/>
    <mergeCell ref="B33:H33"/>
    <mergeCell ref="B34:H34"/>
    <mergeCell ref="B35:H35"/>
  </mergeCells>
  <phoneticPr fontId="0" type="noConversion"/>
  <pageMargins left="0.75" right="0.75" top="1" bottom="1" header="0.5" footer="0.5"/>
  <pageSetup paperSize="9" scale="7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02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5" name="Drop Down 1068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219075</xdr:rowOff>
                  </from>
                  <to>
                    <xdr:col>4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B1:D7"/>
  <sheetViews>
    <sheetView workbookViewId="0">
      <selection activeCell="C29" sqref="C29"/>
    </sheetView>
  </sheetViews>
  <sheetFormatPr defaultRowHeight="17.25" customHeight="1" x14ac:dyDescent="0.2"/>
  <cols>
    <col min="1" max="1" width="1.7109375" style="3" customWidth="1"/>
    <col min="2" max="2" width="3.28515625" style="3" customWidth="1"/>
    <col min="3" max="3" width="67.5703125" style="3" customWidth="1"/>
    <col min="4" max="4" width="24" style="3" customWidth="1"/>
    <col min="5" max="16384" width="9.140625" style="3"/>
  </cols>
  <sheetData>
    <row r="1" spans="2:4" ht="3.75" customHeight="1" x14ac:dyDescent="0.2"/>
    <row r="2" spans="2:4" ht="41.25" customHeight="1" x14ac:dyDescent="0.2">
      <c r="B2" s="13"/>
      <c r="C2" s="14"/>
      <c r="D2" s="15"/>
    </row>
    <row r="3" spans="2:4" ht="17.25" customHeight="1" x14ac:dyDescent="0.2">
      <c r="B3" s="16"/>
      <c r="C3" s="17" t="s">
        <v>0</v>
      </c>
      <c r="D3" s="18"/>
    </row>
    <row r="4" spans="2:4" ht="48.75" customHeight="1" x14ac:dyDescent="0.2">
      <c r="B4" s="16"/>
      <c r="C4" s="19" t="s">
        <v>21</v>
      </c>
      <c r="D4" s="18"/>
    </row>
    <row r="5" spans="2:4" ht="15.75" customHeight="1" x14ac:dyDescent="0.2">
      <c r="B5" s="16"/>
      <c r="C5" s="17" t="s">
        <v>1</v>
      </c>
      <c r="D5" s="18"/>
    </row>
    <row r="6" spans="2:4" ht="19.5" customHeight="1" x14ac:dyDescent="0.2">
      <c r="B6" s="16"/>
      <c r="C6" s="19" t="s">
        <v>22</v>
      </c>
      <c r="D6" s="18"/>
    </row>
    <row r="7" spans="2:4" ht="13.5" customHeight="1" x14ac:dyDescent="0.2">
      <c r="B7" s="20"/>
      <c r="C7" s="21"/>
      <c r="D7" s="22"/>
    </row>
  </sheetData>
  <sheetProtection algorithmName="SHA-512" hashValue="+vqP7Mtu7TBbeZIk71ZDnq6U0RYqDawVnTA9C4jWZkj8PbbzEiJxSapvL71jUTQZ7QsneJRWIKQ+iNnApFv3uw==" saltValue="w9lmcr9vJuHTNx9q4fnNMA==" spinCount="100000" sheet="1" objects="1" scenarios="1"/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/>
  <dimension ref="A1:J261"/>
  <sheetViews>
    <sheetView workbookViewId="0">
      <selection activeCell="N28" sqref="N28"/>
    </sheetView>
  </sheetViews>
  <sheetFormatPr defaultRowHeight="12.75" x14ac:dyDescent="0.2"/>
  <cols>
    <col min="1" max="1" width="11" style="4" customWidth="1"/>
    <col min="2" max="2" width="10.42578125" customWidth="1"/>
    <col min="3" max="3" width="9.28515625" customWidth="1"/>
    <col min="6" max="6" width="10.7109375" style="1" bestFit="1" customWidth="1"/>
    <col min="7" max="7" width="9.85546875" bestFit="1" customWidth="1"/>
  </cols>
  <sheetData>
    <row r="1" spans="1:10" x14ac:dyDescent="0.2">
      <c r="A1" s="4" t="s">
        <v>2</v>
      </c>
    </row>
    <row r="2" spans="1:10" x14ac:dyDescent="0.2">
      <c r="A2" s="4">
        <v>1</v>
      </c>
      <c r="B2" s="4" t="s">
        <v>9</v>
      </c>
    </row>
    <row r="3" spans="1:10" x14ac:dyDescent="0.2">
      <c r="B3" s="4" t="s">
        <v>11</v>
      </c>
    </row>
    <row r="4" spans="1:10" x14ac:dyDescent="0.2">
      <c r="A4" s="4">
        <v>1</v>
      </c>
      <c r="B4" s="4" t="s">
        <v>10</v>
      </c>
      <c r="C4" s="4"/>
      <c r="D4" s="4"/>
      <c r="E4" s="4"/>
    </row>
    <row r="5" spans="1:10" x14ac:dyDescent="0.2">
      <c r="B5" s="4" t="s">
        <v>19</v>
      </c>
      <c r="C5" s="4"/>
      <c r="D5" s="4"/>
      <c r="E5" s="4"/>
    </row>
    <row r="6" spans="1:10" x14ac:dyDescent="0.2">
      <c r="A6" s="4" t="s">
        <v>20</v>
      </c>
      <c r="B6" s="1" t="str">
        <f>IF(AND($A$2=1,$A$4=1),("Pnorm(A): "&amp;B4&amp;", "&amp;B2),IF(AND($A$2=2,$A$4=1),("Pnorm(A): "&amp;B4&amp;", "&amp;B3),IF(AND($A$2=1,$A$4=2),("Pnorm(A): "&amp;B5&amp;", "&amp;B2),IF(AND($A$2=2,$A$4=2),("Pnorm(A): "&amp;B5&amp;", "&amp;B3)))))</f>
        <v>Pnorm(A): industriefunctie, nieuwbouw</v>
      </c>
      <c r="C6" s="4"/>
      <c r="D6" s="4"/>
      <c r="E6" s="4"/>
    </row>
    <row r="7" spans="1:10" x14ac:dyDescent="0.2">
      <c r="B7" s="4"/>
      <c r="C7" s="4"/>
      <c r="D7" s="4"/>
      <c r="E7" s="4"/>
    </row>
    <row r="8" spans="1:10" x14ac:dyDescent="0.2">
      <c r="B8" s="4"/>
      <c r="C8" s="4"/>
      <c r="D8" s="4"/>
      <c r="E8" s="4"/>
    </row>
    <row r="9" spans="1:10" x14ac:dyDescent="0.2">
      <c r="A9" s="4" t="s">
        <v>13</v>
      </c>
      <c r="B9" s="4">
        <f>breedte</f>
        <v>20000</v>
      </c>
      <c r="C9" s="4" t="s">
        <v>6</v>
      </c>
      <c r="D9" s="4"/>
      <c r="E9" s="4"/>
    </row>
    <row r="10" spans="1:10" x14ac:dyDescent="0.2">
      <c r="C10" s="4"/>
    </row>
    <row r="11" spans="1:10" x14ac:dyDescent="0.2">
      <c r="B11" s="4" t="s">
        <v>14</v>
      </c>
      <c r="C11" s="4" t="s">
        <v>15</v>
      </c>
      <c r="D11" s="4" t="s">
        <v>16</v>
      </c>
      <c r="E11" s="4" t="s">
        <v>17</v>
      </c>
    </row>
    <row r="12" spans="1:10" x14ac:dyDescent="0.2">
      <c r="B12">
        <f>IF($B$9&lt;=2500,0.4,0)</f>
        <v>0</v>
      </c>
      <c r="C12">
        <f>IF($B$9&lt;=3000,0.4,0)</f>
        <v>0</v>
      </c>
      <c r="D12">
        <f>IF($B$9&lt;=1000,0.4,0)</f>
        <v>0</v>
      </c>
      <c r="E12">
        <f>IF($B$9&lt;=2000,0.4,0)</f>
        <v>0</v>
      </c>
    </row>
    <row r="13" spans="1:10" x14ac:dyDescent="0.2">
      <c r="B13">
        <f>IF(AND($B$9&gt;2500,$B$9&lt;=5000),-4.8*10^-5*$B$9+0.52,0)</f>
        <v>0</v>
      </c>
      <c r="C13">
        <f>IF(AND($B$9&gt;3000,$B$9&lt;=6000),-4*10^-5*$B$9+0.52,0)</f>
        <v>0</v>
      </c>
      <c r="D13">
        <f>IF(AND($B$9&gt;1000,$B$9&lt;=2000),-12*10^-5*$B$9+0.52,0)</f>
        <v>0</v>
      </c>
      <c r="E13">
        <f>IF(AND($B$9&gt;2000,$B$9&lt;=4000),-6*10^-5*$B$9+0.52,0)</f>
        <v>0</v>
      </c>
      <c r="F13" s="12" t="s">
        <v>18</v>
      </c>
      <c r="G13" s="50" t="s">
        <v>5</v>
      </c>
      <c r="H13" s="51"/>
      <c r="I13" s="50" t="s">
        <v>4</v>
      </c>
      <c r="J13" s="51"/>
    </row>
    <row r="14" spans="1:10" x14ac:dyDescent="0.2">
      <c r="B14">
        <f>IF($B$9&gt;5000,5.023*10^3*$B$9^-1.15,0)</f>
        <v>5.6856311673565751E-2</v>
      </c>
      <c r="C14">
        <f>IF($B$9&gt;6000,6.195*10^3*$B$9^-1.15,0)</f>
        <v>7.0122407090929692E-2</v>
      </c>
      <c r="D14">
        <f>IF($B$9&gt;2000,1.751*10^3*$B$9^-1.15,0)</f>
        <v>1.9819908767751072E-2</v>
      </c>
      <c r="E14">
        <f>IF($B$9&gt;4000,3.886*10^3*$B$9^-1.15,0)</f>
        <v>4.3986388047675996E-2</v>
      </c>
      <c r="F14" s="11">
        <f>B9</f>
        <v>20000</v>
      </c>
      <c r="G14" s="11">
        <f>F14</f>
        <v>20000</v>
      </c>
      <c r="H14" s="11">
        <f>G14</f>
        <v>20000</v>
      </c>
      <c r="I14">
        <v>0</v>
      </c>
      <c r="J14" s="11">
        <f>F14</f>
        <v>20000</v>
      </c>
    </row>
    <row r="15" spans="1:10" x14ac:dyDescent="0.2">
      <c r="A15" s="4" t="s">
        <v>12</v>
      </c>
      <c r="B15" s="2">
        <f>MAX(B12:B14)</f>
        <v>5.6856311673565751E-2</v>
      </c>
      <c r="C15" s="2">
        <f>MAX(C12:C14)</f>
        <v>7.0122407090929692E-2</v>
      </c>
      <c r="D15" s="2">
        <f>MAX(D12:D14)</f>
        <v>1.9819908767751072E-2</v>
      </c>
      <c r="E15" s="2">
        <f>MAX(E12:E14)</f>
        <v>4.3986388047675996E-2</v>
      </c>
      <c r="F15" s="1">
        <f>IF(AND($A$2=1,$A$4=1),B15,IF(AND($A$2=2,$A$4=1),C15,IF(AND($A$2=1,$A$4=2),D15,IF(AND($A$2=2,$A$4=2),E15))))</f>
        <v>5.6856311673565751E-2</v>
      </c>
      <c r="G15">
        <v>0</v>
      </c>
      <c r="H15" s="1">
        <f>F15</f>
        <v>5.6856311673565751E-2</v>
      </c>
      <c r="I15" s="1">
        <f>F15</f>
        <v>5.6856311673565751E-2</v>
      </c>
      <c r="J15" s="1">
        <f>F15</f>
        <v>5.6856311673565751E-2</v>
      </c>
    </row>
    <row r="16" spans="1:10" x14ac:dyDescent="0.2">
      <c r="B16" s="2"/>
      <c r="C16" s="2"/>
      <c r="D16" s="2"/>
      <c r="E16" s="2"/>
    </row>
    <row r="17" spans="1:6" x14ac:dyDescent="0.2">
      <c r="A17" s="4">
        <v>0</v>
      </c>
      <c r="B17" s="5">
        <v>0.4</v>
      </c>
      <c r="C17" s="5">
        <v>0.4</v>
      </c>
      <c r="D17" s="5">
        <v>0.4</v>
      </c>
      <c r="E17" s="5">
        <v>0.4</v>
      </c>
      <c r="F17" s="1">
        <f>IF(AND($A$2=1,$A$4=1),B17,IF(AND($A$2=2,$A$4=1),C17,IF(AND($A$2=1,$A$4=2),D17,IF(AND($A$2=2,$A$4=2),E17))))</f>
        <v>0.4</v>
      </c>
    </row>
    <row r="18" spans="1:6" x14ac:dyDescent="0.2">
      <c r="A18" s="4">
        <v>1000</v>
      </c>
      <c r="B18" s="5">
        <v>0.4</v>
      </c>
      <c r="C18" s="5">
        <v>0.4</v>
      </c>
      <c r="D18" s="9">
        <f>-12*10^-5*A18+0.52</f>
        <v>0.4</v>
      </c>
      <c r="E18" s="5">
        <v>0.4</v>
      </c>
      <c r="F18" s="1">
        <f t="shared" ref="F18:F81" si="0">IF(AND($A$2=1,$A$4=1),B18,IF(AND($A$2=2,$A$4=1),C18,IF(AND($A$2=1,$A$4=2),D18,IF(AND($A$2=2,$A$4=2),E18))))</f>
        <v>0.4</v>
      </c>
    </row>
    <row r="19" spans="1:6" x14ac:dyDescent="0.2">
      <c r="A19" s="4">
        <f>A18+100</f>
        <v>1100</v>
      </c>
      <c r="B19" s="5">
        <v>0.4</v>
      </c>
      <c r="C19" s="5">
        <v>0.4</v>
      </c>
      <c r="D19" s="9">
        <f t="shared" ref="D19:D28" si="1">-12*10^-5*A19+0.52</f>
        <v>0.38800000000000001</v>
      </c>
      <c r="E19" s="5">
        <v>0.4</v>
      </c>
      <c r="F19" s="1">
        <f t="shared" si="0"/>
        <v>0.4</v>
      </c>
    </row>
    <row r="20" spans="1:6" x14ac:dyDescent="0.2">
      <c r="A20" s="4">
        <f t="shared" ref="A20:A27" si="2">A19+100</f>
        <v>1200</v>
      </c>
      <c r="B20" s="5">
        <v>0.4</v>
      </c>
      <c r="C20" s="5">
        <v>0.4</v>
      </c>
      <c r="D20" s="9">
        <f t="shared" si="1"/>
        <v>0.376</v>
      </c>
      <c r="E20" s="5">
        <v>0.4</v>
      </c>
      <c r="F20" s="1">
        <f t="shared" si="0"/>
        <v>0.4</v>
      </c>
    </row>
    <row r="21" spans="1:6" x14ac:dyDescent="0.2">
      <c r="A21" s="4">
        <f t="shared" si="2"/>
        <v>1300</v>
      </c>
      <c r="B21" s="5">
        <v>0.4</v>
      </c>
      <c r="C21" s="5">
        <v>0.4</v>
      </c>
      <c r="D21" s="9">
        <f t="shared" si="1"/>
        <v>0.36399999999999999</v>
      </c>
      <c r="E21" s="5">
        <v>0.4</v>
      </c>
      <c r="F21" s="1">
        <f t="shared" si="0"/>
        <v>0.4</v>
      </c>
    </row>
    <row r="22" spans="1:6" x14ac:dyDescent="0.2">
      <c r="A22" s="4">
        <f t="shared" si="2"/>
        <v>1400</v>
      </c>
      <c r="B22" s="5">
        <v>0.4</v>
      </c>
      <c r="C22" s="5">
        <v>0.4</v>
      </c>
      <c r="D22" s="9">
        <f t="shared" si="1"/>
        <v>0.35199999999999998</v>
      </c>
      <c r="E22" s="5">
        <v>0.4</v>
      </c>
      <c r="F22" s="1">
        <f t="shared" si="0"/>
        <v>0.4</v>
      </c>
    </row>
    <row r="23" spans="1:6" x14ac:dyDescent="0.2">
      <c r="A23" s="4">
        <f t="shared" si="2"/>
        <v>1500</v>
      </c>
      <c r="B23" s="5">
        <v>0.4</v>
      </c>
      <c r="C23" s="5">
        <v>0.4</v>
      </c>
      <c r="D23" s="9">
        <f t="shared" si="1"/>
        <v>0.33999999999999997</v>
      </c>
      <c r="E23" s="5">
        <v>0.4</v>
      </c>
      <c r="F23" s="1">
        <f t="shared" si="0"/>
        <v>0.4</v>
      </c>
    </row>
    <row r="24" spans="1:6" x14ac:dyDescent="0.2">
      <c r="A24" s="4">
        <f t="shared" si="2"/>
        <v>1600</v>
      </c>
      <c r="B24" s="5">
        <v>0.4</v>
      </c>
      <c r="C24" s="5">
        <v>0.4</v>
      </c>
      <c r="D24" s="9">
        <f t="shared" si="1"/>
        <v>0.32799999999999996</v>
      </c>
      <c r="E24" s="5">
        <v>0.4</v>
      </c>
      <c r="F24" s="1">
        <f t="shared" si="0"/>
        <v>0.4</v>
      </c>
    </row>
    <row r="25" spans="1:6" x14ac:dyDescent="0.2">
      <c r="A25" s="4">
        <f t="shared" si="2"/>
        <v>1700</v>
      </c>
      <c r="B25" s="5">
        <v>0.4</v>
      </c>
      <c r="C25" s="5">
        <v>0.4</v>
      </c>
      <c r="D25" s="9">
        <f t="shared" si="1"/>
        <v>0.316</v>
      </c>
      <c r="E25" s="5">
        <v>0.4</v>
      </c>
      <c r="F25" s="1">
        <f t="shared" si="0"/>
        <v>0.4</v>
      </c>
    </row>
    <row r="26" spans="1:6" s="6" customFormat="1" x14ac:dyDescent="0.2">
      <c r="A26" s="7">
        <f t="shared" si="2"/>
        <v>1800</v>
      </c>
      <c r="B26" s="5">
        <v>0.4</v>
      </c>
      <c r="C26" s="5">
        <v>0.4</v>
      </c>
      <c r="D26" s="9">
        <f t="shared" si="1"/>
        <v>0.30399999999999999</v>
      </c>
      <c r="E26" s="5">
        <v>0.4</v>
      </c>
      <c r="F26" s="1">
        <f t="shared" si="0"/>
        <v>0.4</v>
      </c>
    </row>
    <row r="27" spans="1:6" s="6" customFormat="1" x14ac:dyDescent="0.2">
      <c r="A27" s="7">
        <f t="shared" si="2"/>
        <v>1900</v>
      </c>
      <c r="B27" s="5">
        <v>0.4</v>
      </c>
      <c r="C27" s="5">
        <v>0.4</v>
      </c>
      <c r="D27" s="9">
        <f t="shared" si="1"/>
        <v>0.29199999999999998</v>
      </c>
      <c r="E27" s="5">
        <v>0.4</v>
      </c>
      <c r="F27" s="1">
        <f t="shared" si="0"/>
        <v>0.4</v>
      </c>
    </row>
    <row r="28" spans="1:6" s="6" customFormat="1" x14ac:dyDescent="0.2">
      <c r="A28" s="7">
        <v>2000</v>
      </c>
      <c r="B28" s="5">
        <v>0.4</v>
      </c>
      <c r="C28" s="5">
        <v>0.4</v>
      </c>
      <c r="D28" s="9">
        <f t="shared" si="1"/>
        <v>0.27999999999999997</v>
      </c>
      <c r="E28" s="9">
        <f>-6*10^-5*A28+0.52</f>
        <v>0.4</v>
      </c>
      <c r="F28" s="1">
        <f t="shared" si="0"/>
        <v>0.4</v>
      </c>
    </row>
    <row r="29" spans="1:6" s="6" customFormat="1" x14ac:dyDescent="0.2">
      <c r="A29" s="7">
        <f>A28+100</f>
        <v>2100</v>
      </c>
      <c r="B29" s="5">
        <v>0.4</v>
      </c>
      <c r="C29" s="5">
        <v>0.4</v>
      </c>
      <c r="D29" s="6">
        <f>1.751*10^3*A29^-1.15</f>
        <v>0.26468782004797742</v>
      </c>
      <c r="E29" s="9">
        <f t="shared" ref="E29:E48" si="3">-6*10^-5*A29+0.52</f>
        <v>0.39400000000000002</v>
      </c>
      <c r="F29" s="1">
        <f t="shared" si="0"/>
        <v>0.4</v>
      </c>
    </row>
    <row r="30" spans="1:6" s="6" customFormat="1" x14ac:dyDescent="0.2">
      <c r="A30" s="7">
        <f>A29+100</f>
        <v>2200</v>
      </c>
      <c r="B30" s="5">
        <v>0.4</v>
      </c>
      <c r="C30" s="5">
        <v>0.4</v>
      </c>
      <c r="D30" s="6">
        <f t="shared" ref="D30:D93" si="4">1.751*10^3*A30^-1.15</f>
        <v>0.25089965442243173</v>
      </c>
      <c r="E30" s="9">
        <f t="shared" si="3"/>
        <v>0.38800000000000001</v>
      </c>
      <c r="F30" s="1">
        <f t="shared" si="0"/>
        <v>0.4</v>
      </c>
    </row>
    <row r="31" spans="1:6" s="6" customFormat="1" x14ac:dyDescent="0.2">
      <c r="A31" s="7">
        <f>A30+100</f>
        <v>2300</v>
      </c>
      <c r="B31" s="5">
        <v>0.4</v>
      </c>
      <c r="C31" s="5">
        <v>0.4</v>
      </c>
      <c r="D31" s="6">
        <f t="shared" si="4"/>
        <v>0.23839609357908281</v>
      </c>
      <c r="E31" s="9">
        <f t="shared" si="3"/>
        <v>0.38200000000000001</v>
      </c>
      <c r="F31" s="1">
        <f t="shared" si="0"/>
        <v>0.4</v>
      </c>
    </row>
    <row r="32" spans="1:6" s="6" customFormat="1" x14ac:dyDescent="0.2">
      <c r="A32" s="7">
        <f>A31+100</f>
        <v>2400</v>
      </c>
      <c r="B32" s="5">
        <v>0.4</v>
      </c>
      <c r="C32" s="5">
        <v>0.4</v>
      </c>
      <c r="D32" s="6">
        <f t="shared" si="4"/>
        <v>0.2270090745064082</v>
      </c>
      <c r="E32" s="9">
        <f t="shared" si="3"/>
        <v>0.376</v>
      </c>
      <c r="F32" s="1">
        <f t="shared" si="0"/>
        <v>0.4</v>
      </c>
    </row>
    <row r="33" spans="1:6" s="6" customFormat="1" x14ac:dyDescent="0.2">
      <c r="A33" s="7">
        <v>2500</v>
      </c>
      <c r="B33" s="9">
        <f>-4.8*10^-5*A33+0.52</f>
        <v>0.4</v>
      </c>
      <c r="C33" s="5">
        <v>0.4</v>
      </c>
      <c r="D33" s="6">
        <f t="shared" si="4"/>
        <v>0.21659834609557874</v>
      </c>
      <c r="E33" s="9">
        <f t="shared" si="3"/>
        <v>0.37</v>
      </c>
      <c r="F33" s="1">
        <f t="shared" si="0"/>
        <v>0.4</v>
      </c>
    </row>
    <row r="34" spans="1:6" s="6" customFormat="1" x14ac:dyDescent="0.2">
      <c r="A34" s="7">
        <f>A33+100</f>
        <v>2600</v>
      </c>
      <c r="B34" s="9">
        <f t="shared" ref="B34:B57" si="5">-4.8*10^-5*A34+0.52</f>
        <v>0.3952</v>
      </c>
      <c r="C34" s="5">
        <v>0.4</v>
      </c>
      <c r="D34" s="6">
        <f t="shared" si="4"/>
        <v>0.20704597678126019</v>
      </c>
      <c r="E34" s="9">
        <f t="shared" si="3"/>
        <v>0.36399999999999999</v>
      </c>
      <c r="F34" s="1">
        <f t="shared" si="0"/>
        <v>0.3952</v>
      </c>
    </row>
    <row r="35" spans="1:6" s="6" customFormat="1" x14ac:dyDescent="0.2">
      <c r="A35" s="7">
        <f t="shared" ref="A35:A93" si="6">A34+100</f>
        <v>2700</v>
      </c>
      <c r="B35" s="9">
        <f t="shared" si="5"/>
        <v>0.39040000000000002</v>
      </c>
      <c r="C35" s="5">
        <v>0.4</v>
      </c>
      <c r="D35" s="6">
        <f t="shared" si="4"/>
        <v>0.19825210958189066</v>
      </c>
      <c r="E35" s="9">
        <f t="shared" si="3"/>
        <v>0.35799999999999998</v>
      </c>
      <c r="F35" s="1">
        <f t="shared" si="0"/>
        <v>0.39040000000000002</v>
      </c>
    </row>
    <row r="36" spans="1:6" s="6" customFormat="1" x14ac:dyDescent="0.2">
      <c r="A36" s="7">
        <f t="shared" si="6"/>
        <v>2800</v>
      </c>
      <c r="B36" s="9">
        <f t="shared" si="5"/>
        <v>0.38560000000000005</v>
      </c>
      <c r="C36" s="5">
        <v>0.4</v>
      </c>
      <c r="D36" s="6">
        <f t="shared" si="4"/>
        <v>0.19013164690534146</v>
      </c>
      <c r="E36" s="9">
        <f t="shared" si="3"/>
        <v>0.35199999999999998</v>
      </c>
      <c r="F36" s="1">
        <f t="shared" si="0"/>
        <v>0.38560000000000005</v>
      </c>
    </row>
    <row r="37" spans="1:6" s="6" customFormat="1" x14ac:dyDescent="0.2">
      <c r="A37" s="7">
        <f t="shared" si="6"/>
        <v>2900</v>
      </c>
      <c r="B37" s="9">
        <f t="shared" si="5"/>
        <v>0.38080000000000003</v>
      </c>
      <c r="C37" s="5">
        <v>0.4</v>
      </c>
      <c r="D37" s="6">
        <f t="shared" si="4"/>
        <v>0.18261163650762424</v>
      </c>
      <c r="E37" s="9">
        <f t="shared" si="3"/>
        <v>0.34599999999999997</v>
      </c>
      <c r="F37" s="1">
        <f t="shared" si="0"/>
        <v>0.38080000000000003</v>
      </c>
    </row>
    <row r="38" spans="1:6" s="6" customFormat="1" x14ac:dyDescent="0.2">
      <c r="A38" s="7">
        <f t="shared" si="6"/>
        <v>3000</v>
      </c>
      <c r="B38" s="9">
        <f t="shared" si="5"/>
        <v>0.376</v>
      </c>
      <c r="C38" s="10">
        <f>-4*10^-5*A38+0.52</f>
        <v>0.4</v>
      </c>
      <c r="D38" s="6">
        <f t="shared" si="4"/>
        <v>0.17562919193465043</v>
      </c>
      <c r="E38" s="9">
        <f t="shared" si="3"/>
        <v>0.33999999999999997</v>
      </c>
      <c r="F38" s="1">
        <f t="shared" si="0"/>
        <v>0.376</v>
      </c>
    </row>
    <row r="39" spans="1:6" s="6" customFormat="1" x14ac:dyDescent="0.2">
      <c r="A39" s="7">
        <f t="shared" si="6"/>
        <v>3100</v>
      </c>
      <c r="B39" s="9">
        <f t="shared" si="5"/>
        <v>0.37119999999999997</v>
      </c>
      <c r="C39" s="10">
        <f t="shared" ref="C39:C68" si="7">-4*10^-5*A39+0.52</f>
        <v>0.39600000000000002</v>
      </c>
      <c r="D39" s="6">
        <f t="shared" si="4"/>
        <v>0.16912982448337302</v>
      </c>
      <c r="E39" s="9">
        <f t="shared" si="3"/>
        <v>0.33399999999999996</v>
      </c>
      <c r="F39" s="1">
        <f t="shared" si="0"/>
        <v>0.37119999999999997</v>
      </c>
    </row>
    <row r="40" spans="1:6" s="6" customFormat="1" x14ac:dyDescent="0.2">
      <c r="A40" s="7">
        <f t="shared" si="6"/>
        <v>3200</v>
      </c>
      <c r="B40" s="9">
        <f t="shared" si="5"/>
        <v>0.3664</v>
      </c>
      <c r="C40" s="10">
        <f t="shared" si="7"/>
        <v>0.39200000000000002</v>
      </c>
      <c r="D40" s="6">
        <f t="shared" si="4"/>
        <v>0.16306609495872254</v>
      </c>
      <c r="E40" s="9">
        <f t="shared" si="3"/>
        <v>0.32799999999999996</v>
      </c>
      <c r="F40" s="1">
        <f t="shared" si="0"/>
        <v>0.3664</v>
      </c>
    </row>
    <row r="41" spans="1:6" s="6" customFormat="1" x14ac:dyDescent="0.2">
      <c r="A41" s="7">
        <f t="shared" si="6"/>
        <v>3300</v>
      </c>
      <c r="B41" s="9">
        <f t="shared" si="5"/>
        <v>0.36160000000000003</v>
      </c>
      <c r="C41" s="10">
        <f t="shared" si="7"/>
        <v>0.38800000000000001</v>
      </c>
      <c r="D41" s="6">
        <f t="shared" si="4"/>
        <v>0.1573965161016147</v>
      </c>
      <c r="E41" s="9">
        <f t="shared" si="3"/>
        <v>0.32199999999999995</v>
      </c>
      <c r="F41" s="1">
        <f t="shared" si="0"/>
        <v>0.36160000000000003</v>
      </c>
    </row>
    <row r="42" spans="1:6" s="6" customFormat="1" x14ac:dyDescent="0.2">
      <c r="A42" s="7">
        <f t="shared" si="6"/>
        <v>3400</v>
      </c>
      <c r="B42" s="9">
        <f t="shared" si="5"/>
        <v>0.35680000000000001</v>
      </c>
      <c r="C42" s="10">
        <f t="shared" si="7"/>
        <v>0.38400000000000001</v>
      </c>
      <c r="D42" s="6">
        <f t="shared" si="4"/>
        <v>0.15208465309457866</v>
      </c>
      <c r="E42" s="9">
        <f t="shared" si="3"/>
        <v>0.316</v>
      </c>
      <c r="F42" s="1">
        <f t="shared" si="0"/>
        <v>0.35680000000000001</v>
      </c>
    </row>
    <row r="43" spans="1:6" s="6" customFormat="1" x14ac:dyDescent="0.2">
      <c r="A43" s="7">
        <f t="shared" si="6"/>
        <v>3500</v>
      </c>
      <c r="B43" s="9">
        <f t="shared" si="5"/>
        <v>0.35199999999999998</v>
      </c>
      <c r="C43" s="10">
        <f t="shared" si="7"/>
        <v>0.38</v>
      </c>
      <c r="D43" s="6">
        <f t="shared" si="4"/>
        <v>0.14709838177084281</v>
      </c>
      <c r="E43" s="9">
        <f t="shared" si="3"/>
        <v>0.31</v>
      </c>
      <c r="F43" s="1">
        <f t="shared" si="0"/>
        <v>0.35199999999999998</v>
      </c>
    </row>
    <row r="44" spans="1:6" s="6" customFormat="1" x14ac:dyDescent="0.2">
      <c r="A44" s="7">
        <f t="shared" si="6"/>
        <v>3600</v>
      </c>
      <c r="B44" s="9">
        <f t="shared" si="5"/>
        <v>0.34720000000000001</v>
      </c>
      <c r="C44" s="10">
        <f t="shared" si="7"/>
        <v>0.376</v>
      </c>
      <c r="D44" s="6">
        <f t="shared" si="4"/>
        <v>0.14240927327306055</v>
      </c>
      <c r="E44" s="9">
        <f t="shared" si="3"/>
        <v>0.30399999999999999</v>
      </c>
      <c r="F44" s="1">
        <f t="shared" si="0"/>
        <v>0.34720000000000001</v>
      </c>
    </row>
    <row r="45" spans="1:6" s="6" customFormat="1" x14ac:dyDescent="0.2">
      <c r="A45" s="7">
        <f t="shared" si="6"/>
        <v>3700</v>
      </c>
      <c r="B45" s="9">
        <f t="shared" si="5"/>
        <v>0.34240000000000004</v>
      </c>
      <c r="C45" s="10">
        <f t="shared" si="7"/>
        <v>0.372</v>
      </c>
      <c r="D45" s="6">
        <f t="shared" si="4"/>
        <v>0.13799208077757352</v>
      </c>
      <c r="E45" s="9">
        <f t="shared" si="3"/>
        <v>0.29799999999999999</v>
      </c>
      <c r="F45" s="1">
        <f t="shared" si="0"/>
        <v>0.34240000000000004</v>
      </c>
    </row>
    <row r="46" spans="1:6" s="6" customFormat="1" x14ac:dyDescent="0.2">
      <c r="A46" s="7">
        <f t="shared" si="6"/>
        <v>3800</v>
      </c>
      <c r="B46" s="9">
        <f t="shared" si="5"/>
        <v>0.33760000000000001</v>
      </c>
      <c r="C46" s="10">
        <f t="shared" si="7"/>
        <v>0.36799999999999999</v>
      </c>
      <c r="D46" s="6">
        <f t="shared" si="4"/>
        <v>0.1338243091190994</v>
      </c>
      <c r="E46" s="9">
        <f t="shared" si="3"/>
        <v>0.29199999999999998</v>
      </c>
      <c r="F46" s="1">
        <f t="shared" si="0"/>
        <v>0.33760000000000001</v>
      </c>
    </row>
    <row r="47" spans="1:6" x14ac:dyDescent="0.2">
      <c r="A47" s="4">
        <f t="shared" si="6"/>
        <v>3900</v>
      </c>
      <c r="B47" s="9">
        <f t="shared" si="5"/>
        <v>0.33279999999999998</v>
      </c>
      <c r="C47" s="10">
        <f t="shared" si="7"/>
        <v>0.36399999999999999</v>
      </c>
      <c r="D47" s="6">
        <f t="shared" si="4"/>
        <v>0.12988585214772061</v>
      </c>
      <c r="E47" s="9">
        <f t="shared" si="3"/>
        <v>0.28599999999999998</v>
      </c>
      <c r="F47" s="1">
        <f t="shared" si="0"/>
        <v>0.33279999999999998</v>
      </c>
    </row>
    <row r="48" spans="1:6" x14ac:dyDescent="0.2">
      <c r="A48" s="4">
        <f t="shared" si="6"/>
        <v>4000</v>
      </c>
      <c r="B48" s="9">
        <f t="shared" si="5"/>
        <v>0.32800000000000001</v>
      </c>
      <c r="C48" s="10">
        <f t="shared" si="7"/>
        <v>0.36</v>
      </c>
      <c r="D48" s="6">
        <f t="shared" si="4"/>
        <v>0.12615868573452538</v>
      </c>
      <c r="E48" s="9">
        <f t="shared" si="3"/>
        <v>0.27999999999999997</v>
      </c>
      <c r="F48" s="1">
        <f t="shared" si="0"/>
        <v>0.32800000000000001</v>
      </c>
    </row>
    <row r="49" spans="1:6" x14ac:dyDescent="0.2">
      <c r="A49" s="4">
        <f t="shared" si="6"/>
        <v>4100</v>
      </c>
      <c r="B49" s="9">
        <f t="shared" si="5"/>
        <v>0.32320000000000004</v>
      </c>
      <c r="C49" s="10">
        <f t="shared" si="7"/>
        <v>0.35599999999999998</v>
      </c>
      <c r="D49" s="6">
        <f t="shared" si="4"/>
        <v>0.1226266067396847</v>
      </c>
      <c r="E49" s="6">
        <f>3.886*10^3*A49^-1.15</f>
        <v>0.27214562752165322</v>
      </c>
      <c r="F49" s="1">
        <f t="shared" si="0"/>
        <v>0.32320000000000004</v>
      </c>
    </row>
    <row r="50" spans="1:6" x14ac:dyDescent="0.2">
      <c r="A50" s="4">
        <f t="shared" si="6"/>
        <v>4200</v>
      </c>
      <c r="B50" s="9">
        <f t="shared" si="5"/>
        <v>0.31840000000000002</v>
      </c>
      <c r="C50" s="10">
        <f t="shared" si="7"/>
        <v>0.35199999999999998</v>
      </c>
      <c r="D50" s="6">
        <f t="shared" si="4"/>
        <v>0.11927501013284597</v>
      </c>
      <c r="E50" s="6">
        <f t="shared" ref="E50:E113" si="8">3.886*10^3*A50^-1.15</f>
        <v>0.26470741826170158</v>
      </c>
      <c r="F50" s="1">
        <f t="shared" si="0"/>
        <v>0.31840000000000002</v>
      </c>
    </row>
    <row r="51" spans="1:6" x14ac:dyDescent="0.2">
      <c r="A51" s="4">
        <f t="shared" si="6"/>
        <v>4300</v>
      </c>
      <c r="B51" s="9">
        <f t="shared" si="5"/>
        <v>0.31359999999999999</v>
      </c>
      <c r="C51" s="10">
        <f t="shared" si="7"/>
        <v>0.34799999999999998</v>
      </c>
      <c r="D51" s="6">
        <f t="shared" si="4"/>
        <v>0.11609069793333715</v>
      </c>
      <c r="E51" s="6">
        <f t="shared" si="8"/>
        <v>0.25764046383149525</v>
      </c>
      <c r="F51" s="1">
        <f t="shared" si="0"/>
        <v>0.31359999999999999</v>
      </c>
    </row>
    <row r="52" spans="1:6" x14ac:dyDescent="0.2">
      <c r="A52" s="4">
        <f t="shared" si="6"/>
        <v>4400</v>
      </c>
      <c r="B52" s="9">
        <f t="shared" si="5"/>
        <v>0.30880000000000002</v>
      </c>
      <c r="C52" s="10">
        <f t="shared" si="7"/>
        <v>0.34399999999999997</v>
      </c>
      <c r="D52" s="6">
        <f t="shared" si="4"/>
        <v>0.11306171480855687</v>
      </c>
      <c r="E52" s="6">
        <f t="shared" si="8"/>
        <v>0.25091823172247402</v>
      </c>
      <c r="F52" s="1">
        <f t="shared" si="0"/>
        <v>0.30880000000000002</v>
      </c>
    </row>
    <row r="53" spans="1:6" x14ac:dyDescent="0.2">
      <c r="A53" s="4">
        <f t="shared" si="6"/>
        <v>4500</v>
      </c>
      <c r="B53" s="9">
        <f t="shared" si="5"/>
        <v>0.30400000000000005</v>
      </c>
      <c r="C53" s="10">
        <f t="shared" si="7"/>
        <v>0.33999999999999997</v>
      </c>
      <c r="D53" s="6">
        <f t="shared" si="4"/>
        <v>0.11017720610213909</v>
      </c>
      <c r="E53" s="6">
        <f t="shared" si="8"/>
        <v>0.24451663216042974</v>
      </c>
      <c r="F53" s="1">
        <f t="shared" si="0"/>
        <v>0.30400000000000005</v>
      </c>
    </row>
    <row r="54" spans="1:6" x14ac:dyDescent="0.2">
      <c r="A54" s="4">
        <f t="shared" si="6"/>
        <v>4600</v>
      </c>
      <c r="B54" s="9">
        <f t="shared" si="5"/>
        <v>0.29920000000000002</v>
      </c>
      <c r="C54" s="10">
        <f t="shared" si="7"/>
        <v>0.33599999999999997</v>
      </c>
      <c r="D54" s="6">
        <f t="shared" si="4"/>
        <v>0.10742729481138144</v>
      </c>
      <c r="E54" s="6">
        <f t="shared" si="8"/>
        <v>0.23841374508111265</v>
      </c>
      <c r="F54" s="1">
        <f t="shared" si="0"/>
        <v>0.29920000000000002</v>
      </c>
    </row>
    <row r="55" spans="1:6" x14ac:dyDescent="0.2">
      <c r="A55" s="4">
        <f t="shared" si="6"/>
        <v>4700</v>
      </c>
      <c r="B55" s="9">
        <f t="shared" si="5"/>
        <v>0.2944</v>
      </c>
      <c r="C55" s="10">
        <f t="shared" si="7"/>
        <v>0.33199999999999996</v>
      </c>
      <c r="D55" s="6">
        <f t="shared" si="4"/>
        <v>0.10480297463596801</v>
      </c>
      <c r="E55" s="6">
        <f t="shared" si="8"/>
        <v>0.23258958277291358</v>
      </c>
      <c r="F55" s="1">
        <f t="shared" si="0"/>
        <v>0.2944</v>
      </c>
    </row>
    <row r="56" spans="1:6" x14ac:dyDescent="0.2">
      <c r="A56" s="4">
        <f t="shared" si="6"/>
        <v>4800</v>
      </c>
      <c r="B56" s="9">
        <f t="shared" si="5"/>
        <v>0.28960000000000002</v>
      </c>
      <c r="C56" s="10">
        <f t="shared" si="7"/>
        <v>0.32800000000000001</v>
      </c>
      <c r="D56" s="6">
        <f t="shared" si="4"/>
        <v>0.10229601670787847</v>
      </c>
      <c r="E56" s="6">
        <f t="shared" si="8"/>
        <v>0.22702588288224768</v>
      </c>
      <c r="F56" s="1">
        <f t="shared" si="0"/>
        <v>0.28960000000000002</v>
      </c>
    </row>
    <row r="57" spans="1:6" ht="11.25" customHeight="1" x14ac:dyDescent="0.2">
      <c r="A57" s="4">
        <f t="shared" si="6"/>
        <v>4900</v>
      </c>
      <c r="B57" s="9">
        <f t="shared" si="5"/>
        <v>0.28480000000000005</v>
      </c>
      <c r="C57" s="10">
        <f t="shared" si="7"/>
        <v>0.32400000000000001</v>
      </c>
      <c r="D57" s="6">
        <f t="shared" si="4"/>
        <v>9.9898888009294445E-2</v>
      </c>
      <c r="E57" s="6">
        <f t="shared" si="8"/>
        <v>0.22170592735814859</v>
      </c>
      <c r="F57" s="1">
        <f t="shared" si="0"/>
        <v>0.28480000000000005</v>
      </c>
    </row>
    <row r="58" spans="1:6" x14ac:dyDescent="0.2">
      <c r="A58" s="4">
        <f t="shared" si="6"/>
        <v>5000</v>
      </c>
      <c r="B58" s="6">
        <f>5.023*10^3*A58^-1.15</f>
        <v>0.27999332192123061</v>
      </c>
      <c r="C58" s="10">
        <f t="shared" si="7"/>
        <v>0.32</v>
      </c>
      <c r="D58" s="6">
        <f t="shared" si="4"/>
        <v>9.7604679809690384E-2</v>
      </c>
      <c r="E58" s="6">
        <f t="shared" si="8"/>
        <v>0.21661438363247107</v>
      </c>
      <c r="F58" s="1">
        <f t="shared" si="0"/>
        <v>0.27999332192123061</v>
      </c>
    </row>
    <row r="59" spans="1:6" x14ac:dyDescent="0.2">
      <c r="A59" s="4">
        <f t="shared" si="6"/>
        <v>5100</v>
      </c>
      <c r="B59" s="6">
        <f>5.023*10^3*A59^-1.15</f>
        <v>0.27368908373870582</v>
      </c>
      <c r="C59" s="10">
        <f t="shared" si="7"/>
        <v>0.316</v>
      </c>
      <c r="D59" s="6">
        <f t="shared" si="4"/>
        <v>9.5407044719584694E-2</v>
      </c>
      <c r="E59" s="6">
        <f t="shared" si="8"/>
        <v>0.21173716492307604</v>
      </c>
      <c r="F59" s="1">
        <f t="shared" si="0"/>
        <v>0.27368908373870582</v>
      </c>
    </row>
    <row r="60" spans="1:6" x14ac:dyDescent="0.2">
      <c r="A60" s="4">
        <f t="shared" si="6"/>
        <v>5200</v>
      </c>
      <c r="B60" s="6">
        <f t="shared" ref="B60:B123" si="9">5.023*10^3*A60^-1.15</f>
        <v>0.26764512229391607</v>
      </c>
      <c r="C60" s="10">
        <f t="shared" si="7"/>
        <v>0.312</v>
      </c>
      <c r="D60" s="6">
        <f t="shared" si="4"/>
        <v>9.3300141177911022E-2</v>
      </c>
      <c r="E60" s="6">
        <f t="shared" si="8"/>
        <v>0.20706130703447298</v>
      </c>
      <c r="F60" s="1">
        <f t="shared" si="0"/>
        <v>0.26764512229391607</v>
      </c>
    </row>
    <row r="61" spans="1:6" x14ac:dyDescent="0.2">
      <c r="A61" s="4">
        <f t="shared" si="6"/>
        <v>5300</v>
      </c>
      <c r="B61" s="6">
        <f t="shared" si="9"/>
        <v>0.26184599046185336</v>
      </c>
      <c r="C61" s="10">
        <f t="shared" si="7"/>
        <v>0.308</v>
      </c>
      <c r="D61" s="6">
        <f t="shared" si="4"/>
        <v>9.1278584371631541E-2</v>
      </c>
      <c r="E61" s="6">
        <f t="shared" si="8"/>
        <v>0.20257485943355805</v>
      </c>
      <c r="F61" s="1">
        <f t="shared" si="0"/>
        <v>0.26184599046185336</v>
      </c>
    </row>
    <row r="62" spans="1:6" x14ac:dyDescent="0.2">
      <c r="A62" s="4">
        <f t="shared" si="6"/>
        <v>5400</v>
      </c>
      <c r="B62" s="6">
        <f t="shared" si="9"/>
        <v>0.25627742658399993</v>
      </c>
      <c r="C62" s="10">
        <f t="shared" si="7"/>
        <v>0.30399999999999999</v>
      </c>
      <c r="D62" s="6">
        <f t="shared" si="4"/>
        <v>8.9337402737125995E-2</v>
      </c>
      <c r="E62" s="6">
        <f t="shared" si="8"/>
        <v>0.19826678871300493</v>
      </c>
      <c r="F62" s="1">
        <f t="shared" si="0"/>
        <v>0.25627742658399993</v>
      </c>
    </row>
    <row r="63" spans="1:6" x14ac:dyDescent="0.2">
      <c r="A63" s="4">
        <f t="shared" si="6"/>
        <v>5500</v>
      </c>
      <c r="B63" s="6">
        <f t="shared" si="9"/>
        <v>0.2509262436196687</v>
      </c>
      <c r="C63" s="10">
        <f t="shared" si="7"/>
        <v>0.3</v>
      </c>
      <c r="D63" s="6">
        <f t="shared" si="4"/>
        <v>8.7471999318741764E-2</v>
      </c>
      <c r="E63" s="6">
        <f t="shared" si="8"/>
        <v>0.19412689283416934</v>
      </c>
      <c r="F63" s="1">
        <f t="shared" si="0"/>
        <v>0.2509262436196687</v>
      </c>
    </row>
    <row r="64" spans="1:6" x14ac:dyDescent="0.2">
      <c r="A64" s="4">
        <f t="shared" si="6"/>
        <v>5600</v>
      </c>
      <c r="B64" s="6">
        <f t="shared" si="9"/>
        <v>0.24578023045425126</v>
      </c>
      <c r="C64" s="10">
        <f t="shared" si="7"/>
        <v>0.29600000000000004</v>
      </c>
      <c r="D64" s="6">
        <f t="shared" si="4"/>
        <v>8.5678117365198883E-2</v>
      </c>
      <c r="E64" s="6">
        <f t="shared" si="8"/>
        <v>0.19014572477507874</v>
      </c>
      <c r="F64" s="1">
        <f t="shared" si="0"/>
        <v>0.24578023045425126</v>
      </c>
    </row>
    <row r="65" spans="1:6" x14ac:dyDescent="0.2">
      <c r="A65" s="4">
        <f t="shared" si="6"/>
        <v>5700</v>
      </c>
      <c r="B65" s="6">
        <f t="shared" si="9"/>
        <v>0.24082806384148786</v>
      </c>
      <c r="C65" s="10">
        <f t="shared" si="7"/>
        <v>0.29200000000000004</v>
      </c>
      <c r="D65" s="6">
        <f t="shared" si="4"/>
        <v>8.3951809632977353E-2</v>
      </c>
      <c r="E65" s="6">
        <f t="shared" si="8"/>
        <v>0.1863145244053398</v>
      </c>
      <c r="F65" s="1">
        <f t="shared" si="0"/>
        <v>0.24082806384148786</v>
      </c>
    </row>
    <row r="66" spans="1:6" s="6" customFormat="1" x14ac:dyDescent="0.2">
      <c r="A66" s="7">
        <f t="shared" si="6"/>
        <v>5800</v>
      </c>
      <c r="B66" s="6">
        <f t="shared" si="9"/>
        <v>0.23605922967057111</v>
      </c>
      <c r="C66" s="10">
        <f t="shared" si="7"/>
        <v>0.28800000000000003</v>
      </c>
      <c r="D66" s="6">
        <f t="shared" si="4"/>
        <v>8.2289410940308574E-2</v>
      </c>
      <c r="E66" s="6">
        <f t="shared" si="8"/>
        <v>0.18262515757512229</v>
      </c>
      <c r="F66" s="1">
        <f t="shared" si="0"/>
        <v>0.23605922967057111</v>
      </c>
    </row>
    <row r="67" spans="1:6" s="6" customFormat="1" x14ac:dyDescent="0.2">
      <c r="A67" s="7">
        <f t="shared" si="6"/>
        <v>5900</v>
      </c>
      <c r="B67" s="6">
        <f t="shared" si="9"/>
        <v>0.23146395242951467</v>
      </c>
      <c r="C67" s="10">
        <f t="shared" si="7"/>
        <v>0.28400000000000003</v>
      </c>
      <c r="D67" s="6">
        <f t="shared" si="4"/>
        <v>8.0687513578355602E-2</v>
      </c>
      <c r="E67" s="6">
        <f t="shared" si="8"/>
        <v>0.17907006154511129</v>
      </c>
      <c r="F67" s="1">
        <f t="shared" si="0"/>
        <v>0.23146395242951467</v>
      </c>
    </row>
    <row r="68" spans="1:6" s="6" customFormat="1" x14ac:dyDescent="0.2">
      <c r="A68" s="7">
        <f t="shared" si="6"/>
        <v>6000</v>
      </c>
      <c r="B68" s="6">
        <f t="shared" si="9"/>
        <v>0.22703313188931148</v>
      </c>
      <c r="C68" s="10">
        <f t="shared" si="7"/>
        <v>0.28000000000000003</v>
      </c>
      <c r="D68" s="6">
        <f t="shared" si="4"/>
        <v>7.9142945239535023E-2</v>
      </c>
      <c r="E68" s="6">
        <f t="shared" si="8"/>
        <v>0.17564219600276018</v>
      </c>
      <c r="F68" s="1">
        <f t="shared" si="0"/>
        <v>0.22703313188931148</v>
      </c>
    </row>
    <row r="69" spans="1:6" s="6" customFormat="1" x14ac:dyDescent="0.2">
      <c r="A69" s="7">
        <f t="shared" si="6"/>
        <v>6100</v>
      </c>
      <c r="B69" s="6">
        <f t="shared" si="9"/>
        <v>0.22275828616357271</v>
      </c>
      <c r="C69" s="7">
        <f>6.195*10^3*A69^-1.15</f>
        <v>0.27473374134647283</v>
      </c>
      <c r="D69" s="6">
        <f t="shared" si="4"/>
        <v>7.7652749168308943E-2</v>
      </c>
      <c r="E69" s="6">
        <f t="shared" si="8"/>
        <v>0.17233499901087868</v>
      </c>
      <c r="F69" s="1">
        <f t="shared" si="0"/>
        <v>0.22275828616357271</v>
      </c>
    </row>
    <row r="70" spans="1:6" s="6" customFormat="1" x14ac:dyDescent="0.2">
      <c r="A70" s="7">
        <f t="shared" si="6"/>
        <v>6200</v>
      </c>
      <c r="B70" s="6">
        <f t="shared" si="9"/>
        <v>0.21863150040932341</v>
      </c>
      <c r="C70" s="7">
        <f t="shared" ref="C70:C133" si="10">6.195*10^3*A70^-1.15</f>
        <v>0.26964406630216176</v>
      </c>
      <c r="D70" s="6">
        <f t="shared" si="4"/>
        <v>7.6214166278464127E-2</v>
      </c>
      <c r="E70" s="6">
        <f t="shared" si="8"/>
        <v>0.16914234732045208</v>
      </c>
      <c r="F70" s="1">
        <f t="shared" si="0"/>
        <v>0.21863150040932341</v>
      </c>
    </row>
    <row r="71" spans="1:6" s="6" customFormat="1" x14ac:dyDescent="0.2">
      <c r="A71" s="7">
        <f t="shared" si="6"/>
        <v>6300</v>
      </c>
      <c r="B71" s="6">
        <f t="shared" si="9"/>
        <v>0.21464538052950458</v>
      </c>
      <c r="C71" s="7">
        <f t="shared" si="10"/>
        <v>0.26472787823616978</v>
      </c>
      <c r="D71" s="6">
        <f t="shared" si="4"/>
        <v>7.4824619013968238E-2</v>
      </c>
      <c r="E71" s="6">
        <f t="shared" si="8"/>
        <v>0.1660585205529872</v>
      </c>
      <c r="F71" s="1">
        <f t="shared" si="0"/>
        <v>0.21464538052950458</v>
      </c>
    </row>
    <row r="72" spans="1:6" s="6" customFormat="1" x14ac:dyDescent="0.2">
      <c r="A72" s="7">
        <f t="shared" si="6"/>
        <v>6400</v>
      </c>
      <c r="B72" s="6">
        <f t="shared" si="9"/>
        <v>0.21079301131906297</v>
      </c>
      <c r="C72" s="7">
        <f t="shared" si="10"/>
        <v>0.25997664844148816</v>
      </c>
      <c r="D72" s="6">
        <f t="shared" si="4"/>
        <v>7.3481696758845166E-2</v>
      </c>
      <c r="E72" s="6">
        <f t="shared" si="8"/>
        <v>0.16307816882060097</v>
      </c>
      <c r="F72" s="1">
        <f t="shared" si="0"/>
        <v>0.21079301131906297</v>
      </c>
    </row>
    <row r="73" spans="1:6" s="6" customFormat="1" x14ac:dyDescent="0.2">
      <c r="A73" s="7">
        <f t="shared" si="6"/>
        <v>6500</v>
      </c>
      <c r="B73" s="6">
        <f t="shared" si="9"/>
        <v>0.2070679185664194</v>
      </c>
      <c r="C73" s="7">
        <f t="shared" si="10"/>
        <v>0.25538239210013303</v>
      </c>
      <c r="D73" s="6">
        <f t="shared" si="4"/>
        <v>7.2183142625881019E-2</v>
      </c>
      <c r="E73" s="6">
        <f t="shared" si="8"/>
        <v>0.16019628340615286</v>
      </c>
      <c r="F73" s="1">
        <f t="shared" si="0"/>
        <v>0.2070679185664194</v>
      </c>
    </row>
    <row r="74" spans="1:6" s="6" customFormat="1" x14ac:dyDescent="0.2">
      <c r="A74" s="7">
        <f t="shared" si="6"/>
        <v>6600</v>
      </c>
      <c r="B74" s="6">
        <f t="shared" si="9"/>
        <v>0.20346403468229995</v>
      </c>
      <c r="C74" s="7">
        <f t="shared" si="10"/>
        <v>0.25093762589226526</v>
      </c>
      <c r="D74" s="6">
        <f t="shared" si="4"/>
        <v>7.0926841474956648E-2</v>
      </c>
      <c r="E74" s="6">
        <f t="shared" si="8"/>
        <v>0.157408170172291</v>
      </c>
      <c r="F74" s="1">
        <f t="shared" si="0"/>
        <v>0.20346403468229995</v>
      </c>
    </row>
    <row r="75" spans="1:6" s="6" customFormat="1" x14ac:dyDescent="0.2">
      <c r="A75" s="7">
        <f t="shared" si="6"/>
        <v>6700</v>
      </c>
      <c r="B75" s="6">
        <f t="shared" si="9"/>
        <v>0.19997566747994502</v>
      </c>
      <c r="C75" s="7">
        <f t="shared" si="10"/>
        <v>0.24663532949198874</v>
      </c>
      <c r="D75" s="6">
        <f t="shared" si="4"/>
        <v>6.9710809029939022E-2</v>
      </c>
      <c r="E75" s="6">
        <f t="shared" si="8"/>
        <v>0.15470942540853402</v>
      </c>
      <c r="F75" s="1">
        <f t="shared" si="0"/>
        <v>0.19997566747994502</v>
      </c>
    </row>
    <row r="76" spans="1:6" s="6" customFormat="1" x14ac:dyDescent="0.2">
      <c r="A76" s="7">
        <f t="shared" si="6"/>
        <v>6800</v>
      </c>
      <c r="B76" s="6">
        <f t="shared" si="9"/>
        <v>0.19659747177570092</v>
      </c>
      <c r="C76" s="7">
        <f t="shared" si="10"/>
        <v>0.24246891054160205</v>
      </c>
      <c r="D76" s="6">
        <f t="shared" si="4"/>
        <v>6.853318197874822E-2</v>
      </c>
      <c r="E76" s="6">
        <f t="shared" si="8"/>
        <v>0.15209591386031729</v>
      </c>
      <c r="F76" s="1">
        <f t="shared" si="0"/>
        <v>0.19659747177570092</v>
      </c>
    </row>
    <row r="77" spans="1:6" s="6" customFormat="1" x14ac:dyDescent="0.2">
      <c r="A77" s="7">
        <f t="shared" si="6"/>
        <v>6900</v>
      </c>
      <c r="B77" s="6">
        <f t="shared" si="9"/>
        <v>0.19332442351806894</v>
      </c>
      <c r="C77" s="7">
        <f t="shared" si="10"/>
        <v>0.23843217274426382</v>
      </c>
      <c r="D77" s="6">
        <f t="shared" si="4"/>
        <v>6.7392208954835497E-2</v>
      </c>
      <c r="E77" s="6">
        <f t="shared" si="8"/>
        <v>0.14956374871415806</v>
      </c>
      <c r="F77" s="1">
        <f t="shared" si="0"/>
        <v>0.19332442351806894</v>
      </c>
    </row>
    <row r="78" spans="1:6" s="6" customFormat="1" x14ac:dyDescent="0.2">
      <c r="A78" s="7">
        <f t="shared" si="6"/>
        <v>7000</v>
      </c>
      <c r="B78" s="6">
        <f t="shared" si="9"/>
        <v>0.19015179618722147</v>
      </c>
      <c r="C78" s="7">
        <f t="shared" si="10"/>
        <v>0.23451928675688571</v>
      </c>
      <c r="D78" s="6">
        <f t="shared" si="4"/>
        <v>6.6286242310138327E-2</v>
      </c>
      <c r="E78" s="6">
        <f t="shared" si="8"/>
        <v>0.14710927333934753</v>
      </c>
      <c r="F78" s="1">
        <f t="shared" si="0"/>
        <v>0.19015179618722147</v>
      </c>
    </row>
    <row r="79" spans="1:6" s="6" customFormat="1" x14ac:dyDescent="0.2">
      <c r="A79" s="7">
        <f t="shared" si="6"/>
        <v>7100</v>
      </c>
      <c r="B79" s="6">
        <f t="shared" si="9"/>
        <v>0.18707513923659633</v>
      </c>
      <c r="C79" s="7">
        <f t="shared" si="10"/>
        <v>0.23072476360157559</v>
      </c>
      <c r="D79" s="6">
        <f t="shared" si="4"/>
        <v>6.5213730599896505E-2</v>
      </c>
      <c r="E79" s="6">
        <f t="shared" si="8"/>
        <v>0.14472904460947905</v>
      </c>
      <c r="F79" s="1">
        <f t="shared" si="0"/>
        <v>0.18707513923659633</v>
      </c>
    </row>
    <row r="80" spans="1:6" s="6" customFormat="1" x14ac:dyDescent="0.2">
      <c r="A80" s="7">
        <f t="shared" si="6"/>
        <v>7200</v>
      </c>
      <c r="B80" s="6">
        <f t="shared" si="9"/>
        <v>0.1840902583739836</v>
      </c>
      <c r="C80" s="7">
        <f t="shared" si="10"/>
        <v>0.22704343034577512</v>
      </c>
      <c r="D80" s="6">
        <f t="shared" si="4"/>
        <v>6.4173211708709002E-2</v>
      </c>
      <c r="E80" s="6">
        <f t="shared" si="8"/>
        <v>0.14241981764708347</v>
      </c>
      <c r="F80" s="1">
        <f t="shared" si="0"/>
        <v>0.1840902583739836</v>
      </c>
    </row>
    <row r="81" spans="1:6" s="6" customFormat="1" x14ac:dyDescent="0.2">
      <c r="A81" s="7">
        <f t="shared" si="6"/>
        <v>7300</v>
      </c>
      <c r="B81" s="6">
        <f t="shared" si="9"/>
        <v>0.18119319750213325</v>
      </c>
      <c r="C81" s="7">
        <f t="shared" si="10"/>
        <v>0.22347040782912911</v>
      </c>
      <c r="D81" s="6">
        <f t="shared" si="4"/>
        <v>6.316330655509364E-2</v>
      </c>
      <c r="E81" s="6">
        <f t="shared" si="8"/>
        <v>0.14017853185213813</v>
      </c>
      <c r="F81" s="1">
        <f t="shared" si="0"/>
        <v>0.18119319750213325</v>
      </c>
    </row>
    <row r="82" spans="1:6" s="6" customFormat="1" x14ac:dyDescent="0.2">
      <c r="A82" s="7">
        <f t="shared" si="6"/>
        <v>7400</v>
      </c>
      <c r="B82" s="6">
        <f t="shared" si="9"/>
        <v>0.17838022215869667</v>
      </c>
      <c r="C82" s="7">
        <f t="shared" si="10"/>
        <v>0.22000109023952336</v>
      </c>
      <c r="D82" s="6">
        <f t="shared" si="4"/>
        <v>6.2182713318709511E-2</v>
      </c>
      <c r="E82" s="6">
        <f t="shared" si="8"/>
        <v>0.13800229809052264</v>
      </c>
      <c r="F82" s="1">
        <f t="shared" ref="F82:F145" si="11">IF(AND($A$2=1,$A$4=1),B82,IF(AND($A$2=2,$A$4=1),C82,IF(AND($A$2=1,$A$4=2),D82,IF(AND($A$2=2,$A$4=2),E82))))</f>
        <v>0.17838022215869667</v>
      </c>
    </row>
    <row r="83" spans="1:6" s="6" customFormat="1" x14ac:dyDescent="0.2">
      <c r="A83" s="7">
        <f t="shared" si="6"/>
        <v>7500</v>
      </c>
      <c r="B83" s="6">
        <f t="shared" si="9"/>
        <v>0.17564780431271712</v>
      </c>
      <c r="C83" s="7">
        <f t="shared" si="10"/>
        <v>0.21663112636219045</v>
      </c>
      <c r="D83" s="6">
        <f t="shared" si="4"/>
        <v>6.1230202140467392E-2</v>
      </c>
      <c r="E83" s="6">
        <f t="shared" si="8"/>
        <v>0.13588838693195676</v>
      </c>
      <c r="F83" s="1">
        <f t="shared" si="11"/>
        <v>0.17564780431271712</v>
      </c>
    </row>
    <row r="84" spans="1:6" s="6" customFormat="1" x14ac:dyDescent="0.2">
      <c r="A84" s="7">
        <f t="shared" si="6"/>
        <v>7600</v>
      </c>
      <c r="B84" s="6">
        <f t="shared" si="9"/>
        <v>0.17299260839016714</v>
      </c>
      <c r="C84" s="7">
        <f t="shared" si="10"/>
        <v>0.2133564023446318</v>
      </c>
      <c r="D84" s="6">
        <f t="shared" si="4"/>
        <v>6.030461025108156E-2</v>
      </c>
      <c r="E84" s="6">
        <f t="shared" si="8"/>
        <v>0.13383421783877952</v>
      </c>
      <c r="F84" s="1">
        <f t="shared" si="11"/>
        <v>0.17299260839016714</v>
      </c>
    </row>
    <row r="85" spans="1:6" s="6" customFormat="1" x14ac:dyDescent="0.2">
      <c r="A85" s="7">
        <f t="shared" si="6"/>
        <v>7700</v>
      </c>
      <c r="B85" s="6">
        <f t="shared" si="9"/>
        <v>0.17041147841452964</v>
      </c>
      <c r="C85" s="7">
        <f t="shared" si="10"/>
        <v>0.21017302583675315</v>
      </c>
      <c r="D85" s="6">
        <f t="shared" si="4"/>
        <v>5.9404837488321996E-2</v>
      </c>
      <c r="E85" s="6">
        <f t="shared" si="8"/>
        <v>0.13183734921737253</v>
      </c>
      <c r="F85" s="1">
        <f t="shared" si="11"/>
        <v>0.17041147841452964</v>
      </c>
    </row>
    <row r="86" spans="1:6" s="6" customFormat="1" x14ac:dyDescent="0.2">
      <c r="A86" s="7">
        <f t="shared" si="6"/>
        <v>7800</v>
      </c>
      <c r="B86" s="6">
        <f t="shared" si="9"/>
        <v>0.16790142616030118</v>
      </c>
      <c r="C86" s="7">
        <f t="shared" si="10"/>
        <v>0.20707731138026395</v>
      </c>
      <c r="D86" s="6">
        <f t="shared" si="4"/>
        <v>5.8529842167367577E-2</v>
      </c>
      <c r="E86" s="6">
        <f t="shared" si="8"/>
        <v>0.12989546925322126</v>
      </c>
      <c r="F86" s="1">
        <f t="shared" si="11"/>
        <v>0.16790142616030118</v>
      </c>
    </row>
    <row r="87" spans="1:6" s="6" customFormat="1" x14ac:dyDescent="0.2">
      <c r="A87" s="7">
        <f t="shared" si="6"/>
        <v>7900</v>
      </c>
      <c r="B87" s="6">
        <f t="shared" si="9"/>
        <v>0.16545962022783592</v>
      </c>
      <c r="C87" s="7">
        <f t="shared" si="10"/>
        <v>0.20406576693439052</v>
      </c>
      <c r="D87" s="6">
        <f t="shared" si="4"/>
        <v>5.7678637272335395E-2</v>
      </c>
      <c r="E87" s="6">
        <f t="shared" si="8"/>
        <v>0.12800638745876378</v>
      </c>
      <c r="F87" s="1">
        <f t="shared" si="11"/>
        <v>0.16545962022783592</v>
      </c>
    </row>
    <row r="88" spans="1:6" s="6" customFormat="1" x14ac:dyDescent="0.2">
      <c r="A88" s="7">
        <f t="shared" si="6"/>
        <v>8000</v>
      </c>
      <c r="B88" s="6">
        <f t="shared" si="9"/>
        <v>0.16308337595726158</v>
      </c>
      <c r="C88" s="7">
        <f t="shared" si="10"/>
        <v>0.20113508143643949</v>
      </c>
      <c r="D88" s="6">
        <f t="shared" si="4"/>
        <v>5.6850286940307596E-2</v>
      </c>
      <c r="E88" s="6">
        <f t="shared" si="8"/>
        <v>0.12616802687037995</v>
      </c>
      <c r="F88" s="1">
        <f t="shared" si="11"/>
        <v>0.16308337595726158</v>
      </c>
    </row>
    <row r="89" spans="1:6" s="6" customFormat="1" x14ac:dyDescent="0.2">
      <c r="A89" s="7">
        <f t="shared" si="6"/>
        <v>8100</v>
      </c>
      <c r="B89" s="6">
        <f t="shared" si="9"/>
        <v>0.16077014610747337</v>
      </c>
      <c r="C89" s="7">
        <f t="shared" si="10"/>
        <v>0.19828211330595211</v>
      </c>
      <c r="D89" s="6">
        <f t="shared" si="4"/>
        <v>5.6043903212061687E-2</v>
      </c>
      <c r="E89" s="6">
        <f t="shared" si="8"/>
        <v>0.12437841683727682</v>
      </c>
      <c r="F89" s="1">
        <f t="shared" si="11"/>
        <v>0.16077014610747337</v>
      </c>
    </row>
    <row r="90" spans="1:6" s="6" customFormat="1" x14ac:dyDescent="0.2">
      <c r="A90" s="7">
        <f t="shared" si="6"/>
        <v>8200</v>
      </c>
      <c r="B90" s="6">
        <f t="shared" si="9"/>
        <v>0.1585175122335504</v>
      </c>
      <c r="C90" s="7">
        <f t="shared" si="10"/>
        <v>0.19550387981024184</v>
      </c>
      <c r="D90" s="6">
        <f t="shared" si="4"/>
        <v>5.5258643026268518E-2</v>
      </c>
      <c r="E90" s="6">
        <f t="shared" si="8"/>
        <v>0.12263568635070216</v>
      </c>
      <c r="F90" s="1">
        <f t="shared" si="11"/>
        <v>0.1585175122335504</v>
      </c>
    </row>
    <row r="91" spans="1:6" s="6" customFormat="1" x14ac:dyDescent="0.2">
      <c r="A91" s="7">
        <f t="shared" si="6"/>
        <v>8300</v>
      </c>
      <c r="B91" s="6">
        <f t="shared" si="9"/>
        <v>0.15632317670249432</v>
      </c>
      <c r="C91" s="7">
        <f t="shared" si="10"/>
        <v>0.19279754721719136</v>
      </c>
      <c r="D91" s="6">
        <f t="shared" si="4"/>
        <v>5.4493705436206956E-2</v>
      </c>
      <c r="E91" s="6">
        <f t="shared" si="8"/>
        <v>0.12093805786699043</v>
      </c>
      <c r="F91" s="1">
        <f t="shared" si="11"/>
        <v>0.15632317670249432</v>
      </c>
    </row>
    <row r="92" spans="1:6" s="6" customFormat="1" x14ac:dyDescent="0.2">
      <c r="A92" s="7">
        <f t="shared" si="6"/>
        <v>8400</v>
      </c>
      <c r="B92" s="6">
        <f t="shared" si="9"/>
        <v>0.15418495529299742</v>
      </c>
      <c r="C92" s="7">
        <f t="shared" si="10"/>
        <v>0.1901604216683494</v>
      </c>
      <c r="D92" s="6">
        <f t="shared" si="4"/>
        <v>5.3748329030069375E-2</v>
      </c>
      <c r="E92" s="6">
        <f t="shared" si="8"/>
        <v>0.11928384158243838</v>
      </c>
      <c r="F92" s="1">
        <f t="shared" si="11"/>
        <v>0.15418495529299742</v>
      </c>
    </row>
    <row r="93" spans="1:6" s="6" customFormat="1" x14ac:dyDescent="0.2">
      <c r="A93" s="7">
        <f t="shared" si="6"/>
        <v>8500</v>
      </c>
      <c r="B93" s="6">
        <f t="shared" si="9"/>
        <v>0.15210077033016067</v>
      </c>
      <c r="C93" s="7">
        <f t="shared" si="10"/>
        <v>0.18758994071179483</v>
      </c>
      <c r="D93" s="6">
        <f t="shared" si="4"/>
        <v>5.302178953774863E-2</v>
      </c>
      <c r="E93" s="6">
        <f t="shared" si="8"/>
        <v>0.1176714301220395</v>
      </c>
      <c r="F93" s="1">
        <f t="shared" si="11"/>
        <v>0.15210077033016067</v>
      </c>
    </row>
    <row r="94" spans="1:6" s="6" customFormat="1" x14ac:dyDescent="0.2">
      <c r="A94" s="7">
        <f>A93+250</f>
        <v>8750</v>
      </c>
      <c r="B94" s="6">
        <f t="shared" si="9"/>
        <v>0.14711397058420783</v>
      </c>
      <c r="C94" s="7">
        <f t="shared" si="10"/>
        <v>0.18143958745155633</v>
      </c>
      <c r="D94" s="6">
        <f t="shared" ref="D94:D157" si="12">1.751*10^3*A94^-1.15</f>
        <v>5.1283408818026656E-2</v>
      </c>
      <c r="E94" s="6">
        <f t="shared" si="8"/>
        <v>0.11381343613183986</v>
      </c>
      <c r="F94" s="1">
        <f t="shared" si="11"/>
        <v>0.14711397058420783</v>
      </c>
    </row>
    <row r="95" spans="1:6" s="6" customFormat="1" x14ac:dyDescent="0.2">
      <c r="A95" s="7">
        <f t="shared" ref="A95:A158" si="13">A94+250</f>
        <v>9000</v>
      </c>
      <c r="B95" s="6">
        <f t="shared" si="9"/>
        <v>0.14242436515616475</v>
      </c>
      <c r="C95" s="7">
        <f t="shared" si="10"/>
        <v>0.17565577187785</v>
      </c>
      <c r="D95" s="6">
        <f t="shared" si="12"/>
        <v>4.9648628984360829E-2</v>
      </c>
      <c r="E95" s="6">
        <f t="shared" si="8"/>
        <v>0.11018536392531478</v>
      </c>
      <c r="F95" s="1">
        <f t="shared" si="11"/>
        <v>0.14242436515616475</v>
      </c>
    </row>
    <row r="96" spans="1:6" s="6" customFormat="1" x14ac:dyDescent="0.2">
      <c r="A96" s="7">
        <f t="shared" si="13"/>
        <v>9250</v>
      </c>
      <c r="B96" s="6">
        <f t="shared" si="9"/>
        <v>0.13800670454683028</v>
      </c>
      <c r="C96" s="7">
        <f t="shared" si="10"/>
        <v>0.17020735310922031</v>
      </c>
      <c r="D96" s="6">
        <f t="shared" si="12"/>
        <v>4.8108648150806253E-2</v>
      </c>
      <c r="E96" s="6">
        <f t="shared" si="8"/>
        <v>0.10676767944833415</v>
      </c>
      <c r="F96" s="1">
        <f t="shared" si="11"/>
        <v>0.13800670454683028</v>
      </c>
    </row>
    <row r="97" spans="1:6" s="6" customFormat="1" x14ac:dyDescent="0.2">
      <c r="A97" s="7">
        <f t="shared" si="13"/>
        <v>9500</v>
      </c>
      <c r="B97" s="6">
        <f t="shared" si="9"/>
        <v>0.13383849120698837</v>
      </c>
      <c r="C97" s="7">
        <f t="shared" si="10"/>
        <v>0.16506658431759763</v>
      </c>
      <c r="D97" s="6">
        <f t="shared" si="12"/>
        <v>4.6655623751430744E-2</v>
      </c>
      <c r="E97" s="6">
        <f t="shared" si="8"/>
        <v>0.1035429776687949</v>
      </c>
      <c r="F97" s="1">
        <f t="shared" si="11"/>
        <v>0.13383849120698837</v>
      </c>
    </row>
    <row r="98" spans="1:6" s="6" customFormat="1" x14ac:dyDescent="0.2">
      <c r="A98" s="7">
        <f t="shared" si="13"/>
        <v>9750</v>
      </c>
      <c r="B98" s="6">
        <f t="shared" si="9"/>
        <v>0.12989961685596224</v>
      </c>
      <c r="C98" s="7">
        <f t="shared" si="10"/>
        <v>0.16020866542358872</v>
      </c>
      <c r="D98" s="6">
        <f t="shared" si="12"/>
        <v>4.5282546110848081E-2</v>
      </c>
      <c r="E98" s="6">
        <f t="shared" si="8"/>
        <v>0.1004957019912939</v>
      </c>
      <c r="F98" s="1">
        <f t="shared" si="11"/>
        <v>0.12989961685596224</v>
      </c>
    </row>
    <row r="99" spans="1:6" s="6" customFormat="1" x14ac:dyDescent="0.2">
      <c r="A99" s="7">
        <f t="shared" si="13"/>
        <v>10000</v>
      </c>
      <c r="B99" s="6">
        <f t="shared" si="9"/>
        <v>0.12617205545472615</v>
      </c>
      <c r="C99" s="7">
        <f t="shared" si="10"/>
        <v>0.15561136443201842</v>
      </c>
      <c r="D99" s="6">
        <f t="shared" si="12"/>
        <v>4.3983131415732728E-2</v>
      </c>
      <c r="E99" s="6">
        <f t="shared" si="8"/>
        <v>9.7611906728462247E-2</v>
      </c>
      <c r="F99" s="1">
        <f t="shared" si="11"/>
        <v>0.12617205545472615</v>
      </c>
    </row>
    <row r="100" spans="1:6" s="6" customFormat="1" x14ac:dyDescent="0.2">
      <c r="A100" s="7">
        <f t="shared" si="13"/>
        <v>10250</v>
      </c>
      <c r="B100" s="6">
        <f t="shared" si="9"/>
        <v>0.1226396021463167</v>
      </c>
      <c r="C100" s="7">
        <f t="shared" si="10"/>
        <v>0.15125469546016962</v>
      </c>
      <c r="D100" s="6">
        <f t="shared" si="12"/>
        <v>4.2751730710372395E-2</v>
      </c>
      <c r="E100" s="6">
        <f t="shared" si="8"/>
        <v>9.4879055134498652E-2</v>
      </c>
      <c r="F100" s="1">
        <f t="shared" si="11"/>
        <v>0.1226396021463167</v>
      </c>
    </row>
    <row r="101" spans="1:6" s="6" customFormat="1" x14ac:dyDescent="0.2">
      <c r="A101" s="7">
        <f t="shared" si="13"/>
        <v>10500</v>
      </c>
      <c r="B101" s="6">
        <f t="shared" si="9"/>
        <v>0.11928765035260698</v>
      </c>
      <c r="C101" s="7">
        <f t="shared" si="10"/>
        <v>0.14712064382528375</v>
      </c>
      <c r="D101" s="6">
        <f t="shared" si="12"/>
        <v>4.1583252193393358E-2</v>
      </c>
      <c r="E101" s="6">
        <f t="shared" si="8"/>
        <v>9.2285846958039167E-2</v>
      </c>
      <c r="F101" s="1">
        <f t="shared" si="11"/>
        <v>0.11928765035260698</v>
      </c>
    </row>
    <row r="102" spans="1:6" s="6" customFormat="1" x14ac:dyDescent="0.2">
      <c r="A102" s="7">
        <f t="shared" si="13"/>
        <v>10750</v>
      </c>
      <c r="B102" s="6">
        <f t="shared" si="9"/>
        <v>0.11610300069426296</v>
      </c>
      <c r="C102" s="7">
        <f t="shared" si="10"/>
        <v>0.14319293038044179</v>
      </c>
      <c r="D102" s="6">
        <f t="shared" si="12"/>
        <v>4.0473094607934391E-2</v>
      </c>
      <c r="E102" s="6">
        <f t="shared" si="8"/>
        <v>8.9822070614753322E-2</v>
      </c>
      <c r="F102" s="1">
        <f t="shared" si="11"/>
        <v>0.11610300069426296</v>
      </c>
    </row>
    <row r="103" spans="1:6" s="6" customFormat="1" x14ac:dyDescent="0.2">
      <c r="A103" s="7">
        <f t="shared" si="13"/>
        <v>11000</v>
      </c>
      <c r="B103" s="6">
        <f t="shared" si="9"/>
        <v>0.11307369657171221</v>
      </c>
      <c r="C103" s="7">
        <f t="shared" si="10"/>
        <v>0.13945680873218338</v>
      </c>
      <c r="D103" s="6">
        <f t="shared" si="12"/>
        <v>3.9417089925755142E-2</v>
      </c>
      <c r="E103" s="6">
        <f t="shared" si="8"/>
        <v>8.747847598599913E-2</v>
      </c>
      <c r="F103" s="1">
        <f t="shared" si="11"/>
        <v>0.11307369657171221</v>
      </c>
    </row>
    <row r="104" spans="1:6" s="6" customFormat="1" x14ac:dyDescent="0.2">
      <c r="A104" s="7">
        <f t="shared" si="13"/>
        <v>11250</v>
      </c>
      <c r="B104" s="6">
        <f t="shared" si="9"/>
        <v>0.11018888217826149</v>
      </c>
      <c r="C104" s="7">
        <f t="shared" si="10"/>
        <v>0.13589889012429424</v>
      </c>
      <c r="D104" s="6">
        <f t="shared" si="12"/>
        <v>3.8411453851112061E-2</v>
      </c>
      <c r="E104" s="6">
        <f t="shared" si="8"/>
        <v>8.524666457191403E-2</v>
      </c>
      <c r="F104" s="1">
        <f t="shared" si="11"/>
        <v>0.11018888217826149</v>
      </c>
    </row>
    <row r="105" spans="1:6" s="6" customFormat="1" x14ac:dyDescent="0.2">
      <c r="A105" s="7">
        <f t="shared" si="13"/>
        <v>11500</v>
      </c>
      <c r="B105" s="6">
        <f t="shared" si="9"/>
        <v>0.10743867946448905</v>
      </c>
      <c r="C105" s="7">
        <f t="shared" si="10"/>
        <v>0.13250699169470628</v>
      </c>
      <c r="D105" s="6">
        <f t="shared" si="12"/>
        <v>3.7452742930981553E-2</v>
      </c>
      <c r="E105" s="6">
        <f t="shared" si="8"/>
        <v>8.3118994305993316E-2</v>
      </c>
      <c r="F105" s="1">
        <f t="shared" si="11"/>
        <v>0.10743867946448905</v>
      </c>
    </row>
    <row r="106" spans="1:6" s="6" customFormat="1" x14ac:dyDescent="0.2">
      <c r="A106" s="7">
        <f t="shared" si="13"/>
        <v>11750</v>
      </c>
      <c r="B106" s="6">
        <f t="shared" si="9"/>
        <v>0.10481408117563219</v>
      </c>
      <c r="C106" s="7">
        <f t="shared" si="10"/>
        <v>0.1292700045556523</v>
      </c>
      <c r="D106" s="6">
        <f t="shared" si="12"/>
        <v>3.6537817268272342E-2</v>
      </c>
      <c r="E106" s="6">
        <f t="shared" si="8"/>
        <v>8.1088496804401097E-2</v>
      </c>
      <c r="F106" s="1">
        <f t="shared" si="11"/>
        <v>0.10481408117563219</v>
      </c>
    </row>
    <row r="107" spans="1:6" s="6" customFormat="1" x14ac:dyDescent="0.2">
      <c r="A107" s="7">
        <f t="shared" si="13"/>
        <v>12000</v>
      </c>
      <c r="B107" s="6">
        <f t="shared" si="9"/>
        <v>0.10230685757161384</v>
      </c>
      <c r="C107" s="7">
        <f t="shared" si="10"/>
        <v>0.12617777874898423</v>
      </c>
      <c r="D107" s="6">
        <f t="shared" si="12"/>
        <v>3.5663808004757283E-2</v>
      </c>
      <c r="E107" s="6">
        <f t="shared" si="8"/>
        <v>7.914880520073489E-2</v>
      </c>
      <c r="F107" s="1">
        <f t="shared" si="11"/>
        <v>0.10230685757161384</v>
      </c>
    </row>
    <row r="108" spans="1:6" s="6" customFormat="1" x14ac:dyDescent="0.2">
      <c r="A108" s="7">
        <f t="shared" si="13"/>
        <v>12250</v>
      </c>
      <c r="B108" s="6">
        <f t="shared" si="9"/>
        <v>9.9909474836299639E-2</v>
      </c>
      <c r="C108" s="7">
        <f t="shared" si="10"/>
        <v>0.12322102261813185</v>
      </c>
      <c r="D108" s="6">
        <f t="shared" si="12"/>
        <v>3.4828088878829516E-2</v>
      </c>
      <c r="E108" s="6">
        <f t="shared" si="8"/>
        <v>7.7294091024061401E-2</v>
      </c>
      <c r="F108" s="1">
        <f t="shared" si="11"/>
        <v>9.9909474836299639E-2</v>
      </c>
    </row>
    <row r="109" spans="1:6" s="6" customFormat="1" x14ac:dyDescent="0.2">
      <c r="A109" s="7">
        <f t="shared" si="13"/>
        <v>12500</v>
      </c>
      <c r="B109" s="6">
        <f t="shared" si="9"/>
        <v>9.7615023507009249E-2</v>
      </c>
      <c r="C109" s="7">
        <f t="shared" si="10"/>
        <v>0.12039121453830824</v>
      </c>
      <c r="D109" s="6">
        <f t="shared" si="12"/>
        <v>3.4028251276283734E-2</v>
      </c>
      <c r="E109" s="6">
        <f t="shared" si="8"/>
        <v>7.5519008829034034E-2</v>
      </c>
      <c r="F109" s="1">
        <f t="shared" si="11"/>
        <v>9.7615023507009249E-2</v>
      </c>
    </row>
    <row r="110" spans="1:6" s="6" customFormat="1" x14ac:dyDescent="0.2">
      <c r="A110" s="7">
        <f t="shared" si="13"/>
        <v>12750</v>
      </c>
      <c r="B110" s="6">
        <f t="shared" si="9"/>
        <v>9.5417155521593286E-2</v>
      </c>
      <c r="C110" s="7">
        <f t="shared" si="10"/>
        <v>0.11768052527498914</v>
      </c>
      <c r="D110" s="6">
        <f t="shared" si="12"/>
        <v>3.3262082285150277E-2</v>
      </c>
      <c r="E110" s="6">
        <f t="shared" si="8"/>
        <v>7.3818647492914891E-2</v>
      </c>
      <c r="F110" s="1">
        <f t="shared" si="11"/>
        <v>9.5417155521593286E-2</v>
      </c>
    </row>
    <row r="111" spans="1:6" s="6" customFormat="1" x14ac:dyDescent="0.2">
      <c r="A111" s="7">
        <f t="shared" si="13"/>
        <v>13000</v>
      </c>
      <c r="B111" s="6">
        <f t="shared" si="9"/>
        <v>9.3310028699923622E-2</v>
      </c>
      <c r="C111" s="7">
        <f t="shared" si="10"/>
        <v>0.11508174951145268</v>
      </c>
      <c r="D111" s="6">
        <f t="shared" si="12"/>
        <v>3.2527545342139412E-2</v>
      </c>
      <c r="E111" s="6">
        <f t="shared" si="8"/>
        <v>7.2188487264165477E-2</v>
      </c>
      <c r="F111" s="1">
        <f t="shared" si="11"/>
        <v>9.3310028699923622E-2</v>
      </c>
    </row>
    <row r="112" spans="1:6" s="6" customFormat="1" x14ac:dyDescent="0.2">
      <c r="A112" s="7">
        <f t="shared" si="13"/>
        <v>13250</v>
      </c>
      <c r="B112" s="6">
        <f t="shared" si="9"/>
        <v>9.1288257658304478E-2</v>
      </c>
      <c r="C112" s="7">
        <f t="shared" si="10"/>
        <v>0.11258824531021228</v>
      </c>
      <c r="D112" s="6">
        <f t="shared" si="12"/>
        <v>3.1822763121578966E-2</v>
      </c>
      <c r="E112" s="6">
        <f t="shared" si="8"/>
        <v>7.0624361787810314E-2</v>
      </c>
      <c r="F112" s="1">
        <f t="shared" si="11"/>
        <v>9.1288257658304478E-2</v>
      </c>
    </row>
    <row r="113" spans="1:6" s="6" customFormat="1" x14ac:dyDescent="0.2">
      <c r="A113" s="7">
        <f t="shared" si="13"/>
        <v>13500</v>
      </c>
      <c r="B113" s="6">
        <f t="shared" si="9"/>
        <v>8.9346870306252324E-2</v>
      </c>
      <c r="C113" s="7">
        <f t="shared" si="10"/>
        <v>0.1101938804593337</v>
      </c>
      <c r="D113" s="6">
        <f t="shared" si="12"/>
        <v>3.1146002370345975E-2</v>
      </c>
      <c r="E113" s="6">
        <f t="shared" si="8"/>
        <v>6.912242444955137E-2</v>
      </c>
      <c r="F113" s="1">
        <f t="shared" si="11"/>
        <v>8.9346870306252324E-2</v>
      </c>
    </row>
    <row r="114" spans="1:6" s="6" customFormat="1" x14ac:dyDescent="0.2">
      <c r="A114" s="7">
        <f t="shared" si="13"/>
        <v>13750</v>
      </c>
      <c r="B114" s="6">
        <f t="shared" si="9"/>
        <v>8.7481269200950076E-2</v>
      </c>
      <c r="C114" s="7">
        <f t="shared" si="10"/>
        <v>0.10789298480985182</v>
      </c>
      <c r="D114" s="6">
        <f t="shared" si="12"/>
        <v>3.049566043616635E-2</v>
      </c>
      <c r="E114" s="6">
        <f t="shared" ref="E114:E177" si="14">3.886*10^3*A114^-1.15</f>
        <v>6.7679118477979694E-2</v>
      </c>
      <c r="F114" s="1">
        <f t="shared" si="11"/>
        <v>8.7481269200950076E-2</v>
      </c>
    </row>
    <row r="115" spans="1:6" s="6" customFormat="1" x14ac:dyDescent="0.2">
      <c r="A115" s="7">
        <f t="shared" si="13"/>
        <v>14000</v>
      </c>
      <c r="B115" s="6">
        <f t="shared" si="9"/>
        <v>8.568719714000686E-2</v>
      </c>
      <c r="C115" s="7">
        <f t="shared" si="10"/>
        <v>0.10568030784040265</v>
      </c>
      <c r="D115" s="6">
        <f t="shared" si="12"/>
        <v>2.987025327337289E-2</v>
      </c>
      <c r="E115" s="6">
        <f t="shared" si="14"/>
        <v>6.6291150325715045E-2</v>
      </c>
      <c r="F115" s="1">
        <f t="shared" si="11"/>
        <v>8.568719714000686E-2</v>
      </c>
    </row>
    <row r="116" spans="1:6" s="6" customFormat="1" x14ac:dyDescent="0.2">
      <c r="A116" s="7">
        <f t="shared" si="13"/>
        <v>14250</v>
      </c>
      <c r="B116" s="6">
        <f t="shared" si="9"/>
        <v>8.3960706461591456E-2</v>
      </c>
      <c r="C116" s="7">
        <f t="shared" si="10"/>
        <v>0.10355098079425822</v>
      </c>
      <c r="D116" s="6">
        <f t="shared" si="12"/>
        <v>2.9268404741040539E-2</v>
      </c>
      <c r="E116" s="6">
        <f t="shared" si="14"/>
        <v>6.4955465918722755E-2</v>
      </c>
      <c r="F116" s="1">
        <f t="shared" si="11"/>
        <v>8.3960706461591456E-2</v>
      </c>
    </row>
    <row r="117" spans="1:6" s="6" customFormat="1" x14ac:dyDescent="0.2">
      <c r="A117" s="7">
        <f t="shared" si="13"/>
        <v>14500</v>
      </c>
      <c r="B117" s="6">
        <f t="shared" si="9"/>
        <v>8.2298131595516508E-2</v>
      </c>
      <c r="C117" s="7">
        <f t="shared" si="10"/>
        <v>0.10150048282584606</v>
      </c>
      <c r="D117" s="6">
        <f t="shared" si="12"/>
        <v>2.8688837034391679E-2</v>
      </c>
      <c r="E117" s="6">
        <f t="shared" si="14"/>
        <v>6.3669229420700205E-2</v>
      </c>
      <c r="F117" s="1">
        <f t="shared" si="11"/>
        <v>8.2298131595516508E-2</v>
      </c>
    </row>
    <row r="118" spans="1:6" s="6" customFormat="1" x14ac:dyDescent="0.2">
      <c r="A118" s="7">
        <f t="shared" si="13"/>
        <v>14750</v>
      </c>
      <c r="B118" s="6">
        <f t="shared" si="9"/>
        <v>8.0696064471811393E-2</v>
      </c>
      <c r="C118" s="7">
        <f t="shared" si="10"/>
        <v>9.9524610671485492E-2</v>
      </c>
      <c r="D118" s="6">
        <f t="shared" si="12"/>
        <v>2.8130362112311718E-2</v>
      </c>
      <c r="E118" s="6">
        <f t="shared" si="14"/>
        <v>6.2429804208134404E-2</v>
      </c>
      <c r="F118" s="1">
        <f t="shared" si="11"/>
        <v>8.0696064471811393E-2</v>
      </c>
    </row>
    <row r="119" spans="1:6" x14ac:dyDescent="0.2">
      <c r="A119" s="7">
        <f t="shared" si="13"/>
        <v>15000</v>
      </c>
      <c r="B119" s="6">
        <f t="shared" si="9"/>
        <v>7.915133244670633E-2</v>
      </c>
      <c r="C119" s="7">
        <f t="shared" si="10"/>
        <v>9.7619451424914544E-2</v>
      </c>
      <c r="D119" s="6">
        <f t="shared" si="12"/>
        <v>2.7591874002425403E-2</v>
      </c>
      <c r="E119" s="6">
        <f t="shared" si="14"/>
        <v>6.1234735792932676E-2</v>
      </c>
      <c r="F119" s="1">
        <f t="shared" si="11"/>
        <v>7.915133244670633E-2</v>
      </c>
    </row>
    <row r="120" spans="1:6" x14ac:dyDescent="0.2">
      <c r="A120" s="7">
        <f t="shared" si="13"/>
        <v>15250</v>
      </c>
      <c r="B120" s="6">
        <f t="shared" si="9"/>
        <v>7.7660978451319918E-2</v>
      </c>
      <c r="C120" s="7">
        <f t="shared" si="10"/>
        <v>9.5781358054136345E-2</v>
      </c>
      <c r="D120" s="6">
        <f t="shared" si="12"/>
        <v>2.7072341880999634E-2</v>
      </c>
      <c r="E120" s="6">
        <f t="shared" si="14"/>
        <v>6.0081736464628548E-2</v>
      </c>
      <c r="F120" s="1">
        <f t="shared" si="11"/>
        <v>7.7660978451319918E-2</v>
      </c>
    </row>
    <row r="121" spans="1:6" x14ac:dyDescent="0.2">
      <c r="A121" s="7">
        <f t="shared" si="13"/>
        <v>15500</v>
      </c>
      <c r="B121" s="6">
        <f t="shared" si="9"/>
        <v>7.6222243107043647E-2</v>
      </c>
      <c r="C121" s="7">
        <f t="shared" si="10"/>
        <v>9.4006927343845387E-2</v>
      </c>
      <c r="D121" s="6">
        <f t="shared" si="12"/>
        <v>2.6570803838429906E-2</v>
      </c>
      <c r="E121" s="6">
        <f t="shared" si="14"/>
        <v>5.8968671454105434E-2</v>
      </c>
      <c r="F121" s="1">
        <f t="shared" si="11"/>
        <v>7.6222243107043647E-2</v>
      </c>
    </row>
    <row r="122" spans="1:6" x14ac:dyDescent="0.2">
      <c r="A122" s="7">
        <f t="shared" si="13"/>
        <v>15750</v>
      </c>
      <c r="B122" s="6">
        <f t="shared" si="9"/>
        <v>7.4832548584687228E-2</v>
      </c>
      <c r="C122" s="7">
        <f t="shared" si="10"/>
        <v>9.2292979988480461E-2</v>
      </c>
      <c r="D122" s="6">
        <f t="shared" si="12"/>
        <v>2.6086361252595527E-2</v>
      </c>
      <c r="E122" s="6">
        <f t="shared" si="14"/>
        <v>5.7893546446365629E-2</v>
      </c>
      <c r="F122" s="1">
        <f t="shared" si="11"/>
        <v>7.4832548584687228E-2</v>
      </c>
    </row>
    <row r="123" spans="1:6" x14ac:dyDescent="0.2">
      <c r="A123" s="7">
        <f t="shared" si="13"/>
        <v>16000</v>
      </c>
      <c r="B123" s="6">
        <f t="shared" si="9"/>
        <v>7.3489484012809012E-2</v>
      </c>
      <c r="C123" s="7">
        <f t="shared" si="10"/>
        <v>9.0636542595929084E-2</v>
      </c>
      <c r="D123" s="6">
        <f t="shared" si="12"/>
        <v>2.5618173702255338E-2</v>
      </c>
      <c r="E123" s="6">
        <f t="shared" si="14"/>
        <v>5.6854496291812821E-2</v>
      </c>
      <c r="F123" s="1">
        <f t="shared" si="11"/>
        <v>7.3489484012809012E-2</v>
      </c>
    </row>
    <row r="124" spans="1:6" x14ac:dyDescent="0.2">
      <c r="A124" s="7">
        <f t="shared" si="13"/>
        <v>16250</v>
      </c>
      <c r="B124" s="6">
        <f t="shared" ref="B124:B187" si="15">5.023*10^3*A124^-1.15</f>
        <v>7.2190792265020148E-2</v>
      </c>
      <c r="C124" s="7">
        <f t="shared" si="10"/>
        <v>8.9034831391956962E-2</v>
      </c>
      <c r="D124" s="6">
        <f t="shared" si="12"/>
        <v>2.5165454361148771E-2</v>
      </c>
      <c r="E124" s="6">
        <f t="shared" si="14"/>
        <v>5.5849774784365577E-2</v>
      </c>
      <c r="F124" s="1">
        <f t="shared" si="11"/>
        <v>7.2190792265020148E-2</v>
      </c>
    </row>
    <row r="125" spans="1:6" x14ac:dyDescent="0.2">
      <c r="A125" s="7">
        <f t="shared" si="13"/>
        <v>16500</v>
      </c>
      <c r="B125" s="6">
        <f t="shared" si="15"/>
        <v>7.0934357977048751E-2</v>
      </c>
      <c r="C125" s="7">
        <f t="shared" si="10"/>
        <v>8.7485237441333269E-2</v>
      </c>
      <c r="D125" s="6">
        <f t="shared" si="12"/>
        <v>2.4727465820786852E-2</v>
      </c>
      <c r="E125" s="6">
        <f t="shared" si="14"/>
        <v>5.487774539096385E-2</v>
      </c>
      <c r="F125" s="1">
        <f t="shared" si="11"/>
        <v>7.0934357977048751E-2</v>
      </c>
    </row>
    <row r="126" spans="1:6" x14ac:dyDescent="0.2">
      <c r="A126" s="7">
        <f t="shared" si="13"/>
        <v>16750</v>
      </c>
      <c r="B126" s="6">
        <f t="shared" si="15"/>
        <v>6.9718196662477264E-2</v>
      </c>
      <c r="C126" s="7">
        <f t="shared" si="10"/>
        <v>8.5985313223979024E-2</v>
      </c>
      <c r="D126" s="6">
        <f t="shared" si="12"/>
        <v>2.4303516296236848E-2</v>
      </c>
      <c r="E126" s="6">
        <f t="shared" si="14"/>
        <v>5.3936872831054479E-2</v>
      </c>
      <c r="F126" s="1">
        <f t="shared" si="11"/>
        <v>6.9718196662477264E-2</v>
      </c>
    </row>
    <row r="127" spans="1:6" x14ac:dyDescent="0.2">
      <c r="A127" s="7">
        <f t="shared" si="13"/>
        <v>17000</v>
      </c>
      <c r="B127" s="6">
        <f t="shared" si="15"/>
        <v>6.8540444811760498E-2</v>
      </c>
      <c r="C127" s="7">
        <f t="shared" si="10"/>
        <v>8.4532760423821685E-2</v>
      </c>
      <c r="D127" s="6">
        <f t="shared" si="12"/>
        <v>2.3892956174675024E-2</v>
      </c>
      <c r="E127" s="6">
        <f t="shared" si="14"/>
        <v>5.302571541678306E-2</v>
      </c>
      <c r="F127" s="1">
        <f t="shared" si="11"/>
        <v>6.8540444811760498E-2</v>
      </c>
    </row>
    <row r="128" spans="1:6" x14ac:dyDescent="0.2">
      <c r="A128" s="7">
        <f t="shared" si="13"/>
        <v>17250</v>
      </c>
      <c r="B128" s="6">
        <f t="shared" si="15"/>
        <v>6.7399350872747787E-2</v>
      </c>
      <c r="C128" s="7">
        <f t="shared" si="10"/>
        <v>8.3125418804832277E-2</v>
      </c>
      <c r="D128" s="6">
        <f t="shared" si="12"/>
        <v>2.3495174871228625E-2</v>
      </c>
      <c r="E128" s="6">
        <f t="shared" si="14"/>
        <v>5.2142918075153873E-2</v>
      </c>
      <c r="F128" s="1">
        <f t="shared" si="11"/>
        <v>6.7399350872747787E-2</v>
      </c>
    </row>
    <row r="129" spans="1:6" x14ac:dyDescent="0.2">
      <c r="A129" s="7">
        <f t="shared" si="13"/>
        <v>17500</v>
      </c>
      <c r="B129" s="6">
        <f t="shared" si="15"/>
        <v>6.6293267022766708E-2</v>
      </c>
      <c r="C129" s="7">
        <f t="shared" si="10"/>
        <v>8.1761256063316703E-2</v>
      </c>
      <c r="D129" s="6">
        <f t="shared" si="12"/>
        <v>2.3109597960753438E-2</v>
      </c>
      <c r="E129" s="6">
        <f t="shared" si="14"/>
        <v>5.1287205982574448E-2</v>
      </c>
      <c r="F129" s="1">
        <f t="shared" si="11"/>
        <v>6.6293267022766708E-2</v>
      </c>
    </row>
    <row r="130" spans="1:6" x14ac:dyDescent="0.2">
      <c r="A130" s="7">
        <f t="shared" si="13"/>
        <v>17750</v>
      </c>
      <c r="B130" s="6">
        <f t="shared" si="15"/>
        <v>6.5220641652641756E-2</v>
      </c>
      <c r="C130" s="7">
        <f t="shared" si="10"/>
        <v>8.0438358558255152E-2</v>
      </c>
      <c r="D130" s="6">
        <f t="shared" si="12"/>
        <v>2.273568455778931E-2</v>
      </c>
      <c r="E130" s="6">
        <f t="shared" si="14"/>
        <v>5.045737875018233E-2</v>
      </c>
      <c r="F130" s="1">
        <f t="shared" si="11"/>
        <v>6.5220641652641756E-2</v>
      </c>
    </row>
    <row r="131" spans="1:6" x14ac:dyDescent="0.2">
      <c r="A131" s="7">
        <f t="shared" si="13"/>
        <v>18000</v>
      </c>
      <c r="B131" s="6">
        <f t="shared" si="15"/>
        <v>6.418001249202368E-2</v>
      </c>
      <c r="C131" s="7">
        <f t="shared" si="10"/>
        <v>7.9154922832587432E-2</v>
      </c>
      <c r="D131" s="6">
        <f t="shared" si="12"/>
        <v>2.2372924920074349E-2</v>
      </c>
      <c r="E131" s="6">
        <f t="shared" si="14"/>
        <v>4.9652305105316347E-2</v>
      </c>
      <c r="F131" s="1">
        <f t="shared" si="11"/>
        <v>6.418001249202368E-2</v>
      </c>
    </row>
    <row r="132" spans="1:6" x14ac:dyDescent="0.2">
      <c r="A132" s="7">
        <f t="shared" si="13"/>
        <v>18250</v>
      </c>
      <c r="B132" s="6">
        <f t="shared" si="15"/>
        <v>6.3170000313281544E-2</v>
      </c>
      <c r="C132" s="7">
        <f t="shared" si="10"/>
        <v>7.790924784805478E-2</v>
      </c>
      <c r="D132" s="6">
        <f t="shared" si="12"/>
        <v>2.2020838253743975E-2</v>
      </c>
      <c r="E132" s="6">
        <f t="shared" si="14"/>
        <v>4.8870918020587711E-2</v>
      </c>
      <c r="F132" s="1">
        <f t="shared" si="11"/>
        <v>6.3170000313281544E-2</v>
      </c>
    </row>
    <row r="133" spans="1:6" x14ac:dyDescent="0.2">
      <c r="A133" s="7">
        <f t="shared" si="13"/>
        <v>18500</v>
      </c>
      <c r="B133" s="6">
        <f t="shared" si="15"/>
        <v>6.2189303158113614E-2</v>
      </c>
      <c r="C133" s="7">
        <f t="shared" si="10"/>
        <v>7.6699727864725037E-2</v>
      </c>
      <c r="D133" s="6">
        <f t="shared" si="12"/>
        <v>2.1678970700747948E-2</v>
      </c>
      <c r="E133" s="6">
        <f t="shared" si="14"/>
        <v>4.8112210247348103E-2</v>
      </c>
      <c r="F133" s="1">
        <f t="shared" si="11"/>
        <v>6.2189303158113614E-2</v>
      </c>
    </row>
    <row r="134" spans="1:6" x14ac:dyDescent="0.2">
      <c r="A134" s="7">
        <f t="shared" si="13"/>
        <v>18750</v>
      </c>
      <c r="B134" s="6">
        <f t="shared" si="15"/>
        <v>6.1236691037095482E-2</v>
      </c>
      <c r="C134" s="7">
        <f t="shared" ref="C134:C197" si="16">6.195*10^3*A134^-1.15</f>
        <v>7.5524845903803803E-2</v>
      </c>
      <c r="D134" s="6">
        <f t="shared" si="12"/>
        <v>2.1346893491131634E-2</v>
      </c>
      <c r="E134" s="6">
        <f t="shared" si="14"/>
        <v>4.737523021504142E-2</v>
      </c>
      <c r="F134" s="1">
        <f t="shared" si="11"/>
        <v>6.1236691037095482E-2</v>
      </c>
    </row>
    <row r="135" spans="1:6" x14ac:dyDescent="0.2">
      <c r="A135" s="7">
        <f t="shared" si="13"/>
        <v>19000</v>
      </c>
      <c r="B135" s="6">
        <f t="shared" si="15"/>
        <v>6.0311001057716911E-2</v>
      </c>
      <c r="C135" s="7">
        <f t="shared" si="16"/>
        <v>7.4383167738912251E-2</v>
      </c>
      <c r="D135" s="6">
        <f t="shared" si="12"/>
        <v>2.1024201244686902E-2</v>
      </c>
      <c r="E135" s="6">
        <f t="shared" si="14"/>
        <v>4.6659078262052144E-2</v>
      </c>
      <c r="F135" s="1">
        <f t="shared" si="11"/>
        <v>6.0311001057716911E-2</v>
      </c>
    </row>
    <row r="136" spans="1:6" x14ac:dyDescent="0.2">
      <c r="A136" s="7">
        <f t="shared" si="13"/>
        <v>19250</v>
      </c>
      <c r="B136" s="6">
        <f t="shared" si="15"/>
        <v>5.9411132941157289E-2</v>
      </c>
      <c r="C136" s="7">
        <f t="shared" si="16"/>
        <v>7.327333636680658E-2</v>
      </c>
      <c r="D136" s="6">
        <f t="shared" si="12"/>
        <v>2.0710510408115949E-2</v>
      </c>
      <c r="E136" s="6">
        <f t="shared" si="14"/>
        <v>4.5962903167297876E-2</v>
      </c>
      <c r="F136" s="1">
        <f t="shared" si="11"/>
        <v>5.9411132941157289E-2</v>
      </c>
    </row>
    <row r="137" spans="1:6" x14ac:dyDescent="0.2">
      <c r="A137" s="7">
        <f t="shared" si="13"/>
        <v>19500</v>
      </c>
      <c r="B137" s="6">
        <f t="shared" si="15"/>
        <v>5.8536044892202807E-2</v>
      </c>
      <c r="C137" s="7">
        <f t="shared" si="16"/>
        <v>7.2194066913636543E-2</v>
      </c>
      <c r="D137" s="6">
        <f t="shared" si="12"/>
        <v>2.0405457815299045E-2</v>
      </c>
      <c r="E137" s="6">
        <f t="shared" si="14"/>
        <v>4.5285898955026896E-2</v>
      </c>
      <c r="F137" s="1">
        <f t="shared" si="11"/>
        <v>5.8536044892202807E-2</v>
      </c>
    </row>
    <row r="138" spans="1:6" x14ac:dyDescent="0.2">
      <c r="A138" s="7">
        <f t="shared" si="13"/>
        <v>19750</v>
      </c>
      <c r="B138" s="6">
        <f t="shared" si="15"/>
        <v>5.7684749790370943E-2</v>
      </c>
      <c r="C138" s="7">
        <f t="shared" si="16"/>
        <v>7.1144141937357755E-2</v>
      </c>
      <c r="D138" s="6">
        <f t="shared" si="12"/>
        <v>2.0108699359534049E-2</v>
      </c>
      <c r="E138" s="6">
        <f t="shared" si="14"/>
        <v>4.462730194811497E-2</v>
      </c>
      <c r="F138" s="1">
        <f t="shared" si="11"/>
        <v>5.7684749790370943E-2</v>
      </c>
    </row>
    <row r="139" spans="1:6" x14ac:dyDescent="0.2">
      <c r="A139" s="7">
        <f t="shared" si="13"/>
        <v>20000</v>
      </c>
      <c r="B139" s="6">
        <f t="shared" si="15"/>
        <v>5.6856311673565751E-2</v>
      </c>
      <c r="C139" s="7">
        <f t="shared" si="16"/>
        <v>7.0122407090929692E-2</v>
      </c>
      <c r="D139" s="6">
        <f t="shared" si="12"/>
        <v>1.9819908767751072E-2</v>
      </c>
      <c r="E139" s="6">
        <f t="shared" si="14"/>
        <v>4.3986388047675996E-2</v>
      </c>
      <c r="F139" s="1">
        <f t="shared" si="11"/>
        <v>5.6856311673565751E-2</v>
      </c>
    </row>
    <row r="140" spans="1:6" x14ac:dyDescent="0.2">
      <c r="A140" s="7">
        <f t="shared" si="13"/>
        <v>20250</v>
      </c>
      <c r="B140" s="6">
        <f t="shared" si="15"/>
        <v>5.6049842488462211E-2</v>
      </c>
      <c r="C140" s="7">
        <f t="shared" si="16"/>
        <v>6.9127767114478073E-2</v>
      </c>
      <c r="D140" s="6">
        <f t="shared" si="12"/>
        <v>1.9538776467708008E-2</v>
      </c>
      <c r="E140" s="6">
        <f t="shared" si="14"/>
        <v>4.3362470219025312E-2</v>
      </c>
      <c r="F140" s="1">
        <f t="shared" si="11"/>
        <v>5.6049842488462211E-2</v>
      </c>
    </row>
    <row r="141" spans="1:6" x14ac:dyDescent="0.2">
      <c r="A141" s="7">
        <f t="shared" si="13"/>
        <v>20500</v>
      </c>
      <c r="B141" s="6">
        <f t="shared" si="15"/>
        <v>5.5264499084388068E-2</v>
      </c>
      <c r="C141" s="7">
        <f t="shared" si="16"/>
        <v>6.8159182127769072E-2</v>
      </c>
      <c r="D141" s="6">
        <f t="shared" si="12"/>
        <v>1.9265008540068386E-2</v>
      </c>
      <c r="E141" s="6">
        <f t="shared" si="14"/>
        <v>4.2754896166022703E-2</v>
      </c>
      <c r="F141" s="1">
        <f t="shared" si="11"/>
        <v>5.5264499084388068E-2</v>
      </c>
    </row>
    <row r="142" spans="1:6" x14ac:dyDescent="0.2">
      <c r="A142" s="7">
        <f t="shared" si="13"/>
        <v>20750</v>
      </c>
      <c r="B142" s="6">
        <f t="shared" si="15"/>
        <v>5.4499480429741225E-2</v>
      </c>
      <c r="C142" s="7">
        <f t="shared" si="16"/>
        <v>6.7215664197142519E-2</v>
      </c>
      <c r="D142" s="6">
        <f t="shared" si="12"/>
        <v>1.8998325748054327E-2</v>
      </c>
      <c r="E142" s="6">
        <f t="shared" si="14"/>
        <v>4.2163046177578017E-2</v>
      </c>
      <c r="F142" s="1">
        <f t="shared" si="11"/>
        <v>5.4499480429741225E-2</v>
      </c>
    </row>
    <row r="143" spans="1:6" x14ac:dyDescent="0.2">
      <c r="A143" s="7">
        <f t="shared" si="13"/>
        <v>21000</v>
      </c>
      <c r="B143" s="6">
        <f t="shared" si="15"/>
        <v>5.3754025032023027E-2</v>
      </c>
      <c r="C143" s="7">
        <f t="shared" si="16"/>
        <v>6.6296274153570103E-2</v>
      </c>
      <c r="D143" s="6">
        <f t="shared" si="12"/>
        <v>1.8738462638079299E-2</v>
      </c>
      <c r="E143" s="6">
        <f t="shared" si="14"/>
        <v>4.1586331131682558E-2</v>
      </c>
      <c r="F143" s="1">
        <f t="shared" si="11"/>
        <v>5.3754025032023027E-2</v>
      </c>
    </row>
    <row r="144" spans="1:6" x14ac:dyDescent="0.2">
      <c r="A144" s="7">
        <f t="shared" si="13"/>
        <v>21250</v>
      </c>
      <c r="B144" s="6">
        <f t="shared" si="15"/>
        <v>5.3027408544371595E-2</v>
      </c>
      <c r="C144" s="7">
        <f t="shared" si="16"/>
        <v>6.5400118640729046E-2</v>
      </c>
      <c r="D144" s="6">
        <f t="shared" si="12"/>
        <v>1.8485166705394119E-2</v>
      </c>
      <c r="E144" s="6">
        <f t="shared" si="14"/>
        <v>4.1024190643724472E-2</v>
      </c>
      <c r="F144" s="1">
        <f t="shared" si="11"/>
        <v>5.3027408544371595E-2</v>
      </c>
    </row>
    <row r="145" spans="1:6" x14ac:dyDescent="0.2">
      <c r="A145" s="7">
        <f t="shared" si="13"/>
        <v>21500</v>
      </c>
      <c r="B145" s="6">
        <f t="shared" si="15"/>
        <v>5.2318941543105131E-2</v>
      </c>
      <c r="C145" s="7">
        <f t="shared" si="16"/>
        <v>6.4526347373986923E-2</v>
      </c>
      <c r="D145" s="6">
        <f t="shared" si="12"/>
        <v>1.8238197619346423E-2</v>
      </c>
      <c r="E145" s="6">
        <f t="shared" si="14"/>
        <v>4.0476091347104629E-2</v>
      </c>
      <c r="F145" s="1">
        <f t="shared" si="11"/>
        <v>5.2318941543105131E-2</v>
      </c>
    </row>
    <row r="146" spans="1:6" x14ac:dyDescent="0.2">
      <c r="A146" s="7">
        <f t="shared" si="13"/>
        <v>21750</v>
      </c>
      <c r="B146" s="6">
        <f t="shared" si="15"/>
        <v>5.1627967462231854E-2</v>
      </c>
      <c r="C146" s="7">
        <f t="shared" si="16"/>
        <v>6.3674150592977569E-2</v>
      </c>
      <c r="D146" s="6">
        <f t="shared" si="12"/>
        <v>1.7997326503358148E-2</v>
      </c>
      <c r="E146" s="6">
        <f t="shared" si="14"/>
        <v>3.9941525295288272E-2</v>
      </c>
      <c r="F146" s="1">
        <f t="shared" ref="F146:F209" si="17">IF(AND($A$2=1,$A$4=1),B146,IF(AND($A$2=2,$A$4=1),C146,IF(AND($A$2=1,$A$4=2),D146,IF(AND($A$2=2,$A$4=2),E146))))</f>
        <v>5.1627967462231854E-2</v>
      </c>
    </row>
    <row r="147" spans="1:6" x14ac:dyDescent="0.2">
      <c r="A147" s="7">
        <f t="shared" si="13"/>
        <v>22000</v>
      </c>
      <c r="B147" s="6">
        <f t="shared" si="15"/>
        <v>5.0953860672186158E-2</v>
      </c>
      <c r="C147" s="7">
        <f t="shared" si="16"/>
        <v>6.2842756692055191E-2</v>
      </c>
      <c r="D147" s="6">
        <f t="shared" si="12"/>
        <v>1.7762335265179764E-2</v>
      </c>
      <c r="E147" s="6">
        <f t="shared" si="14"/>
        <v>3.9420008475436079E-2</v>
      </c>
      <c r="F147" s="1">
        <f t="shared" si="17"/>
        <v>5.0953860672186158E-2</v>
      </c>
    </row>
    <row r="148" spans="1:6" x14ac:dyDescent="0.2">
      <c r="A148" s="7">
        <f t="shared" si="13"/>
        <v>22250</v>
      </c>
      <c r="B148" s="6">
        <f t="shared" si="15"/>
        <v>5.0296024691211687E-2</v>
      </c>
      <c r="C148" s="7">
        <f t="shared" si="16"/>
        <v>6.2031430014345287E-2</v>
      </c>
      <c r="D148" s="6">
        <f t="shared" si="12"/>
        <v>1.7533015973384761E-2</v>
      </c>
      <c r="E148" s="6">
        <f t="shared" si="14"/>
        <v>3.8911079424656304E-2</v>
      </c>
      <c r="F148" s="1">
        <f t="shared" si="17"/>
        <v>5.0296024691211687E-2</v>
      </c>
    </row>
    <row r="149" spans="1:6" x14ac:dyDescent="0.2">
      <c r="A149" s="7">
        <f t="shared" si="13"/>
        <v>22500</v>
      </c>
      <c r="B149" s="6">
        <f t="shared" si="15"/>
        <v>4.9653890518864222E-2</v>
      </c>
      <c r="C149" s="7">
        <f t="shared" si="16"/>
        <v>6.1239468796409291E-2</v>
      </c>
      <c r="D149" s="6">
        <f t="shared" si="12"/>
        <v>1.7309170276434652E-2</v>
      </c>
      <c r="E149" s="6">
        <f t="shared" si="14"/>
        <v>3.8414297940733901E-2</v>
      </c>
      <c r="F149" s="1">
        <f t="shared" si="17"/>
        <v>4.9653890518864222E-2</v>
      </c>
    </row>
    <row r="150" spans="1:6" x14ac:dyDescent="0.2">
      <c r="A150" s="7">
        <f t="shared" si="13"/>
        <v>22750</v>
      </c>
      <c r="B150" s="6">
        <f t="shared" si="15"/>
        <v>4.9026915082045958E-2</v>
      </c>
      <c r="C150" s="7">
        <f t="shared" si="16"/>
        <v>6.0466203251697132E-2</v>
      </c>
      <c r="D150" s="6">
        <f t="shared" si="12"/>
        <v>1.7090608860972023E-2</v>
      </c>
      <c r="E150" s="6">
        <f t="shared" si="14"/>
        <v>3.7929243879918494E-2</v>
      </c>
      <c r="F150" s="1">
        <f t="shared" si="17"/>
        <v>4.9026915082045958E-2</v>
      </c>
    </row>
    <row r="151" spans="1:6" x14ac:dyDescent="0.2">
      <c r="A151" s="7">
        <f t="shared" si="13"/>
        <v>23000</v>
      </c>
      <c r="B151" s="6">
        <f t="shared" si="15"/>
        <v>4.8414579784833746E-2</v>
      </c>
      <c r="C151" s="7">
        <f t="shared" si="16"/>
        <v>5.9710993782011758E-2</v>
      </c>
      <c r="D151" s="6">
        <f t="shared" si="12"/>
        <v>1.6877150946295816E-2</v>
      </c>
      <c r="E151" s="6">
        <f t="shared" si="14"/>
        <v>3.7455516035011738E-2</v>
      </c>
      <c r="F151" s="1">
        <f t="shared" si="17"/>
        <v>4.8414579784833746E-2</v>
      </c>
    </row>
    <row r="152" spans="1:6" x14ac:dyDescent="0.2">
      <c r="A152" s="7">
        <f t="shared" si="13"/>
        <v>23250</v>
      </c>
      <c r="B152" s="6">
        <f t="shared" si="15"/>
        <v>4.7816389154127024E-2</v>
      </c>
      <c r="C152" s="7">
        <f t="shared" si="16"/>
        <v>5.8973229307150488E-2</v>
      </c>
      <c r="D152" s="6">
        <f t="shared" si="12"/>
        <v>1.6668623812238985E-2</v>
      </c>
      <c r="E152" s="6">
        <f t="shared" si="14"/>
        <v>3.6992731087584635E-2</v>
      </c>
      <c r="F152" s="1">
        <f t="shared" si="17"/>
        <v>4.7816389154127024E-2</v>
      </c>
    </row>
    <row r="153" spans="1:6" x14ac:dyDescent="0.2">
      <c r="A153" s="7">
        <f t="shared" si="13"/>
        <v>23500</v>
      </c>
      <c r="B153" s="6">
        <f t="shared" si="15"/>
        <v>4.723186957383383E-2</v>
      </c>
      <c r="C153" s="7">
        <f t="shared" si="16"/>
        <v>5.8252325703742898E-2</v>
      </c>
      <c r="D153" s="6">
        <f t="shared" si="12"/>
        <v>1.6464862357910223E-2</v>
      </c>
      <c r="E153" s="6">
        <f t="shared" si="14"/>
        <v>3.6540522628691674E-2</v>
      </c>
      <c r="F153" s="1">
        <f t="shared" si="17"/>
        <v>4.723186957383383E-2</v>
      </c>
    </row>
    <row r="154" spans="1:6" x14ac:dyDescent="0.2">
      <c r="A154" s="7">
        <f t="shared" si="13"/>
        <v>23750</v>
      </c>
      <c r="B154" s="6">
        <f t="shared" si="15"/>
        <v>4.6660568100935718E-2</v>
      </c>
      <c r="C154" s="7">
        <f t="shared" si="16"/>
        <v>5.7547724345072021E-2</v>
      </c>
      <c r="D154" s="6">
        <f t="shared" si="12"/>
        <v>1.6265708688978388E-2</v>
      </c>
      <c r="E154" s="6">
        <f t="shared" si="14"/>
        <v>3.6098540242929758E-2</v>
      </c>
      <c r="F154" s="1">
        <f t="shared" si="17"/>
        <v>4.6660568100935718E-2</v>
      </c>
    </row>
    <row r="155" spans="1:6" x14ac:dyDescent="0.2">
      <c r="A155" s="7">
        <f t="shared" si="13"/>
        <v>24000</v>
      </c>
      <c r="B155" s="6">
        <f t="shared" si="15"/>
        <v>4.6102051357338573E-2</v>
      </c>
      <c r="C155" s="7">
        <f t="shared" si="16"/>
        <v>5.6858890734364419E-2</v>
      </c>
      <c r="D155" s="6">
        <f t="shared" si="12"/>
        <v>1.607101173137564E-2</v>
      </c>
      <c r="E155" s="6">
        <f t="shared" si="14"/>
        <v>3.5666448651128349E-2</v>
      </c>
      <c r="F155" s="1">
        <f t="shared" si="17"/>
        <v>4.6102051357338573E-2</v>
      </c>
    </row>
    <row r="156" spans="1:6" x14ac:dyDescent="0.2">
      <c r="A156" s="7">
        <f t="shared" si="13"/>
        <v>24250</v>
      </c>
      <c r="B156" s="6">
        <f t="shared" si="15"/>
        <v>4.5555904491928111E-2</v>
      </c>
      <c r="C156" s="7">
        <f t="shared" si="16"/>
        <v>5.6185313224665467E-2</v>
      </c>
      <c r="D156" s="6">
        <f t="shared" si="12"/>
        <v>1.5880626869473648E-2</v>
      </c>
      <c r="E156" s="6">
        <f t="shared" si="14"/>
        <v>3.5243926907352709E-2</v>
      </c>
      <c r="F156" s="1">
        <f t="shared" si="17"/>
        <v>4.5555904491928111E-2</v>
      </c>
    </row>
    <row r="157" spans="1:6" x14ac:dyDescent="0.2">
      <c r="A157" s="7">
        <f t="shared" si="13"/>
        <v>24500</v>
      </c>
      <c r="B157" s="6">
        <f t="shared" si="15"/>
        <v>4.5021730207710095E-2</v>
      </c>
      <c r="C157" s="7">
        <f t="shared" si="16"/>
        <v>5.5526501818985469E-2</v>
      </c>
      <c r="D157" s="6">
        <f t="shared" si="12"/>
        <v>1.5694415606948113E-2</v>
      </c>
      <c r="E157" s="6">
        <f t="shared" si="14"/>
        <v>3.4830667646259493E-2</v>
      </c>
      <c r="F157" s="1">
        <f t="shared" si="17"/>
        <v>4.5021730207710095E-2</v>
      </c>
    </row>
    <row r="158" spans="1:6" x14ac:dyDescent="0.2">
      <c r="A158" s="7">
        <f t="shared" si="13"/>
        <v>24750</v>
      </c>
      <c r="B158" s="6">
        <f t="shared" si="15"/>
        <v>4.4499147849340608E-2</v>
      </c>
      <c r="C158" s="7">
        <f t="shared" si="16"/>
        <v>5.4881987044926347E-2</v>
      </c>
      <c r="D158" s="6">
        <f t="shared" ref="D158:D221" si="18">1.751*10^3*A158^-1.15</f>
        <v>1.5512245248695083E-2</v>
      </c>
      <c r="E158" s="6">
        <f t="shared" si="14"/>
        <v>3.4426376377172524E-2</v>
      </c>
      <c r="F158" s="1">
        <f t="shared" si="17"/>
        <v>4.4499147849340608E-2</v>
      </c>
    </row>
    <row r="159" spans="1:6" x14ac:dyDescent="0.2">
      <c r="A159" s="7">
        <f t="shared" ref="A159:A222" si="19">A158+250</f>
        <v>25000</v>
      </c>
      <c r="B159" s="6">
        <f t="shared" si="15"/>
        <v>4.398779254672959E-2</v>
      </c>
      <c r="C159" s="7">
        <f t="shared" si="16"/>
        <v>5.4251318898465024E-2</v>
      </c>
      <c r="D159" s="6">
        <f t="shared" si="18"/>
        <v>1.533398860229415E-2</v>
      </c>
      <c r="E159" s="6">
        <f t="shared" si="14"/>
        <v>3.4030770821539158E-2</v>
      </c>
      <c r="F159" s="1">
        <f t="shared" si="17"/>
        <v>4.398779254672959E-2</v>
      </c>
    </row>
    <row r="160" spans="1:6" x14ac:dyDescent="0.2">
      <c r="A160" s="7">
        <f t="shared" si="19"/>
        <v>25250</v>
      </c>
      <c r="B160" s="6">
        <f t="shared" si="15"/>
        <v>4.3487314410753083E-2</v>
      </c>
      <c r="C160" s="7">
        <f t="shared" si="16"/>
        <v>5.3634065852003851E-2</v>
      </c>
      <c r="D160" s="6">
        <f t="shared" si="18"/>
        <v>1.5159523697636601E-2</v>
      </c>
      <c r="E160" s="6">
        <f t="shared" si="14"/>
        <v>3.3643580290700074E-2</v>
      </c>
      <c r="F160" s="1">
        <f t="shared" si="17"/>
        <v>4.3487314410753083E-2</v>
      </c>
    </row>
    <row r="161" spans="1:6" x14ac:dyDescent="0.2">
      <c r="A161" s="7">
        <f t="shared" si="19"/>
        <v>25500</v>
      </c>
      <c r="B161" s="6">
        <f t="shared" si="15"/>
        <v>4.2997377777422678E-2</v>
      </c>
      <c r="C161" s="7">
        <f t="shared" si="16"/>
        <v>5.302981392218465E-2</v>
      </c>
      <c r="D161" s="6">
        <f t="shared" si="18"/>
        <v>1.4988733523445572E-2</v>
      </c>
      <c r="E161" s="6">
        <f t="shared" si="14"/>
        <v>3.3264545101147631E-2</v>
      </c>
      <c r="F161" s="1">
        <f t="shared" si="17"/>
        <v>4.2997377777422678E-2</v>
      </c>
    </row>
    <row r="162" spans="1:6" x14ac:dyDescent="0.2">
      <c r="A162" s="7">
        <f t="shared" si="19"/>
        <v>25750</v>
      </c>
      <c r="B162" s="6">
        <f t="shared" si="15"/>
        <v>4.2517660497151367E-2</v>
      </c>
      <c r="C162" s="7">
        <f t="shared" si="16"/>
        <v>5.2438165793321265E-2</v>
      </c>
      <c r="D162" s="6">
        <f t="shared" si="18"/>
        <v>1.4821505779516632E-2</v>
      </c>
      <c r="E162" s="6">
        <f t="shared" si="14"/>
        <v>3.289341602467255E-2</v>
      </c>
      <c r="F162" s="1">
        <f t="shared" si="17"/>
        <v>4.2517660497151367E-2</v>
      </c>
    </row>
    <row r="163" spans="1:6" x14ac:dyDescent="0.2">
      <c r="A163" s="7">
        <f t="shared" si="19"/>
        <v>26000</v>
      </c>
      <c r="B163" s="6">
        <f t="shared" si="15"/>
        <v>4.2047853266017947E-2</v>
      </c>
      <c r="C163" s="7">
        <f t="shared" si="16"/>
        <v>5.1858739992630139E-2</v>
      </c>
      <c r="D163" s="6">
        <f t="shared" si="18"/>
        <v>1.4657732643598931E-2</v>
      </c>
      <c r="E163" s="6">
        <f t="shared" si="14"/>
        <v>3.252995377100254E-2</v>
      </c>
      <c r="F163" s="1">
        <f t="shared" si="17"/>
        <v>4.2047853266017947E-2</v>
      </c>
    </row>
    <row r="164" spans="1:6" x14ac:dyDescent="0.2">
      <c r="A164" s="7">
        <f t="shared" si="19"/>
        <v>26250</v>
      </c>
      <c r="B164" s="6">
        <f t="shared" si="15"/>
        <v>4.1587658996172228E-2</v>
      </c>
      <c r="C164" s="7">
        <f t="shared" si="16"/>
        <v>5.1291170113734214E-2</v>
      </c>
      <c r="D164" s="6">
        <f t="shared" si="18"/>
        <v>1.4497310551920679E-2</v>
      </c>
      <c r="E164" s="6">
        <f t="shared" si="14"/>
        <v>3.2173928500721732E-2</v>
      </c>
      <c r="F164" s="1">
        <f t="shared" si="17"/>
        <v>4.1587658996172228E-2</v>
      </c>
    </row>
    <row r="165" spans="1:6" x14ac:dyDescent="0.2">
      <c r="A165" s="7">
        <f t="shared" si="19"/>
        <v>26500</v>
      </c>
      <c r="B165" s="6">
        <f t="shared" si="15"/>
        <v>4.1136792222741803E-2</v>
      </c>
      <c r="C165" s="7">
        <f t="shared" si="16"/>
        <v>5.0735104085185244E-2</v>
      </c>
      <c r="D165" s="6">
        <f t="shared" si="18"/>
        <v>1.4340139992438961E-2</v>
      </c>
      <c r="E165" s="6">
        <f t="shared" si="14"/>
        <v>3.1825119366429358E-2</v>
      </c>
      <c r="F165" s="1">
        <f t="shared" si="17"/>
        <v>4.1136792222741803E-2</v>
      </c>
    </row>
    <row r="166" spans="1:6" x14ac:dyDescent="0.2">
      <c r="A166" s="7">
        <f t="shared" si="19"/>
        <v>26750</v>
      </c>
      <c r="B166" s="6">
        <f t="shared" si="15"/>
        <v>4.0694978544804167E-2</v>
      </c>
      <c r="C166" s="7">
        <f t="shared" si="16"/>
        <v>5.0190203480999764E-2</v>
      </c>
      <c r="D166" s="6">
        <f t="shared" si="18"/>
        <v>1.4186125309964581E-2</v>
      </c>
      <c r="E166" s="6">
        <f t="shared" si="14"/>
        <v>3.1483314080252636E-2</v>
      </c>
      <c r="F166" s="1">
        <f t="shared" si="17"/>
        <v>4.0694978544804167E-2</v>
      </c>
    </row>
    <row r="167" spans="1:6" x14ac:dyDescent="0.2">
      <c r="A167" s="7">
        <f t="shared" si="19"/>
        <v>27000</v>
      </c>
      <c r="B167" s="6">
        <f t="shared" si="15"/>
        <v>4.0261954098169898E-2</v>
      </c>
      <c r="C167" s="7">
        <f t="shared" si="16"/>
        <v>4.9656142870428528E-2</v>
      </c>
      <c r="D167" s="6">
        <f t="shared" si="18"/>
        <v>1.4035174522376168E-2</v>
      </c>
      <c r="E167" s="6">
        <f t="shared" si="14"/>
        <v>3.1148308505970182E-2</v>
      </c>
      <c r="F167" s="1">
        <f t="shared" si="17"/>
        <v>4.0261954098169898E-2</v>
      </c>
    </row>
    <row r="168" spans="1:6" x14ac:dyDescent="0.2">
      <c r="A168" s="7">
        <f t="shared" si="19"/>
        <v>27250</v>
      </c>
      <c r="B168" s="6">
        <f t="shared" si="15"/>
        <v>3.9837465057891965E-2</v>
      </c>
      <c r="C168" s="7">
        <f t="shared" si="16"/>
        <v>4.9132609204387959E-2</v>
      </c>
      <c r="D168" s="6">
        <f t="shared" si="18"/>
        <v>1.388719914719666E-2</v>
      </c>
      <c r="E168" s="6">
        <f t="shared" si="14"/>
        <v>3.0819906274132624E-2</v>
      </c>
      <c r="F168" s="1">
        <f t="shared" si="17"/>
        <v>3.9837465057891965E-2</v>
      </c>
    </row>
    <row r="169" spans="1:6" x14ac:dyDescent="0.2">
      <c r="A169" s="7">
        <f t="shared" si="19"/>
        <v>27500</v>
      </c>
      <c r="B169" s="6">
        <f t="shared" si="15"/>
        <v>3.9421267168569425E-2</v>
      </c>
      <c r="C169" s="7">
        <f t="shared" si="16"/>
        <v>4.8619301236171128E-2</v>
      </c>
      <c r="D169" s="6">
        <f t="shared" si="18"/>
        <v>1.3742114037858862E-2</v>
      </c>
      <c r="E169" s="6">
        <f t="shared" si="14"/>
        <v>3.0497918418686199E-2</v>
      </c>
      <c r="F169" s="1">
        <f t="shared" si="17"/>
        <v>3.9421267168569425E-2</v>
      </c>
    </row>
    <row r="170" spans="1:6" x14ac:dyDescent="0.2">
      <c r="A170" s="7">
        <f t="shared" si="19"/>
        <v>27750</v>
      </c>
      <c r="B170" s="6">
        <f t="shared" si="15"/>
        <v>3.9013125300658355E-2</v>
      </c>
      <c r="C170" s="7">
        <f t="shared" si="16"/>
        <v>4.8115928974234223E-2</v>
      </c>
      <c r="D170" s="6">
        <f t="shared" si="18"/>
        <v>1.3599837229036986E-2</v>
      </c>
      <c r="E170" s="6">
        <f t="shared" si="14"/>
        <v>3.0182163033716576E-2</v>
      </c>
      <c r="F170" s="1">
        <f t="shared" si="17"/>
        <v>3.9013125300658355E-2</v>
      </c>
    </row>
    <row r="171" spans="1:6" x14ac:dyDescent="0.2">
      <c r="A171" s="7">
        <f t="shared" si="19"/>
        <v>28000</v>
      </c>
      <c r="B171" s="6">
        <f t="shared" si="15"/>
        <v>3.8612813031128304E-2</v>
      </c>
      <c r="C171" s="7">
        <f t="shared" si="16"/>
        <v>4.7622213165008927E-2</v>
      </c>
      <c r="D171" s="6">
        <f t="shared" si="18"/>
        <v>1.3460289790464992E-2</v>
      </c>
      <c r="E171" s="6">
        <f t="shared" si="14"/>
        <v>2.9872464949027393E-2</v>
      </c>
      <c r="F171" s="1">
        <f t="shared" si="17"/>
        <v>3.8612813031128304E-2</v>
      </c>
    </row>
    <row r="172" spans="1:6" x14ac:dyDescent="0.2">
      <c r="A172" s="7">
        <f t="shared" si="19"/>
        <v>28250</v>
      </c>
      <c r="B172" s="6">
        <f t="shared" si="15"/>
        <v>3.8220112246926535E-2</v>
      </c>
      <c r="C172" s="7">
        <f t="shared" si="16"/>
        <v>4.7137884803844288E-2</v>
      </c>
      <c r="D172" s="6">
        <f t="shared" si="18"/>
        <v>1.3323395688705626E-2</v>
      </c>
      <c r="E172" s="6">
        <f t="shared" si="14"/>
        <v>2.9568655423363829E-2</v>
      </c>
      <c r="F172" s="1">
        <f t="shared" si="17"/>
        <v>3.8220112246926535E-2</v>
      </c>
    </row>
    <row r="173" spans="1:6" x14ac:dyDescent="0.2">
      <c r="A173" s="7">
        <f t="shared" si="19"/>
        <v>28500</v>
      </c>
      <c r="B173" s="6">
        <f t="shared" si="15"/>
        <v>3.7834812769820723E-2</v>
      </c>
      <c r="C173" s="7">
        <f t="shared" si="16"/>
        <v>4.6662684672315227E-2</v>
      </c>
      <c r="D173" s="6">
        <f t="shared" si="18"/>
        <v>1.3189081656371907E-2</v>
      </c>
      <c r="E173" s="6">
        <f t="shared" si="14"/>
        <v>2.9270571854175458E-2</v>
      </c>
      <c r="F173" s="1">
        <f t="shared" si="17"/>
        <v>3.7834812769820723E-2</v>
      </c>
    </row>
    <row r="174" spans="1:6" x14ac:dyDescent="0.2">
      <c r="A174" s="7">
        <f t="shared" si="19"/>
        <v>28750</v>
      </c>
      <c r="B174" s="6">
        <f t="shared" si="15"/>
        <v>3.7456712001290353E-2</v>
      </c>
      <c r="C174" s="7">
        <f t="shared" si="16"/>
        <v>4.6196362900257561E-2</v>
      </c>
      <c r="D174" s="6">
        <f t="shared" si="18"/>
        <v>1.3057277068337529E-2</v>
      </c>
      <c r="E174" s="6">
        <f t="shared" si="14"/>
        <v>2.8978057502889572E-2</v>
      </c>
      <c r="F174" s="1">
        <f t="shared" si="17"/>
        <v>3.7456712001290353E-2</v>
      </c>
    </row>
    <row r="175" spans="1:6" x14ac:dyDescent="0.2">
      <c r="A175" s="7">
        <f t="shared" si="19"/>
        <v>29000</v>
      </c>
      <c r="B175" s="6">
        <f t="shared" si="15"/>
        <v>3.7085614586233127E-2</v>
      </c>
      <c r="C175" s="7">
        <f t="shared" si="16"/>
        <v>4.5738678551008209E-2</v>
      </c>
      <c r="D175" s="6">
        <f t="shared" si="18"/>
        <v>1.2927913824506114E-2</v>
      </c>
      <c r="E175" s="6">
        <f t="shared" si="14"/>
        <v>2.8690961234740579E-2</v>
      </c>
      <c r="F175" s="1">
        <f t="shared" si="17"/>
        <v>3.7085614586233127E-2</v>
      </c>
    </row>
    <row r="176" spans="1:6" x14ac:dyDescent="0.2">
      <c r="A176" s="7">
        <f t="shared" si="19"/>
        <v>29250</v>
      </c>
      <c r="B176" s="6">
        <f t="shared" si="15"/>
        <v>3.6721332094336742E-2</v>
      </c>
      <c r="C176" s="7">
        <f t="shared" si="16"/>
        <v>4.5289399228432434E-2</v>
      </c>
      <c r="D176" s="6">
        <f t="shared" si="18"/>
        <v>1.280092623873853E-2</v>
      </c>
      <c r="E176" s="6">
        <f t="shared" si="14"/>
        <v>2.8409137272266093E-2</v>
      </c>
      <c r="F176" s="1">
        <f t="shared" si="17"/>
        <v>3.6721332094336742E-2</v>
      </c>
    </row>
    <row r="177" spans="1:6" x14ac:dyDescent="0.2">
      <c r="A177" s="7">
        <f t="shared" si="19"/>
        <v>29500</v>
      </c>
      <c r="B177" s="6">
        <f t="shared" si="15"/>
        <v>3.6363682718046707E-2</v>
      </c>
      <c r="C177" s="7">
        <f t="shared" si="16"/>
        <v>4.4848300704419544E-2</v>
      </c>
      <c r="D177" s="6">
        <f t="shared" si="18"/>
        <v>1.2676250933565556E-2</v>
      </c>
      <c r="E177" s="6">
        <f t="shared" si="14"/>
        <v>2.8132444961642349E-2</v>
      </c>
      <c r="F177" s="1">
        <f t="shared" si="17"/>
        <v>3.6363682718046707E-2</v>
      </c>
    </row>
    <row r="178" spans="1:6" x14ac:dyDescent="0.2">
      <c r="A178" s="7">
        <f t="shared" si="19"/>
        <v>29750</v>
      </c>
      <c r="B178" s="6">
        <f t="shared" si="15"/>
        <v>3.6012490986133371E-2</v>
      </c>
      <c r="C178" s="7">
        <f t="shared" si="16"/>
        <v>4.4415166565617406E-2</v>
      </c>
      <c r="D178" s="6">
        <f t="shared" si="18"/>
        <v>1.255382674033835E-2</v>
      </c>
      <c r="E178" s="6">
        <f t="shared" ref="E178:E241" si="20">3.886*10^3*A178^-1.15</f>
        <v>2.7860748551087854E-2</v>
      </c>
      <c r="F178" s="1">
        <f t="shared" si="17"/>
        <v>3.6012490986133371E-2</v>
      </c>
    </row>
    <row r="179" spans="1:6" x14ac:dyDescent="0.2">
      <c r="A179" s="7">
        <f t="shared" si="19"/>
        <v>30000</v>
      </c>
      <c r="B179" s="6">
        <f t="shared" si="15"/>
        <v>3.5667587491928866E-2</v>
      </c>
      <c r="C179" s="7">
        <f t="shared" si="16"/>
        <v>4.398978787825987E-2</v>
      </c>
      <c r="D179" s="6">
        <f t="shared" si="18"/>
        <v>1.2433594604492821E-2</v>
      </c>
      <c r="E179" s="6">
        <f t="shared" si="20"/>
        <v>2.7593916980616279E-2</v>
      </c>
      <c r="F179" s="1">
        <f t="shared" si="17"/>
        <v>3.5667587491928866E-2</v>
      </c>
    </row>
    <row r="180" spans="1:6" x14ac:dyDescent="0.2">
      <c r="A180" s="7">
        <f t="shared" si="19"/>
        <v>30250</v>
      </c>
      <c r="B180" s="6">
        <f t="shared" si="15"/>
        <v>3.5328808635369267E-2</v>
      </c>
      <c r="C180" s="7">
        <f t="shared" si="16"/>
        <v>4.357196287002043E-2</v>
      </c>
      <c r="D180" s="6">
        <f t="shared" si="18"/>
        <v>1.2315497495626436E-2</v>
      </c>
      <c r="E180" s="6">
        <f t="shared" si="20"/>
        <v>2.7331823682469635E-2</v>
      </c>
      <c r="F180" s="1">
        <f t="shared" si="17"/>
        <v>3.5328808635369267E-2</v>
      </c>
    </row>
    <row r="181" spans="1:6" x14ac:dyDescent="0.2">
      <c r="A181" s="7">
        <f t="shared" si="19"/>
        <v>30500</v>
      </c>
      <c r="B181" s="6">
        <f t="shared" si="15"/>
        <v>3.4995996378030907E-2</v>
      </c>
      <c r="C181" s="7">
        <f t="shared" si="16"/>
        <v>4.3161496627891989E-2</v>
      </c>
      <c r="D181" s="6">
        <f t="shared" si="18"/>
        <v>1.2199480322104741E-2</v>
      </c>
      <c r="E181" s="6">
        <f t="shared" si="20"/>
        <v>2.7074346391604238E-2</v>
      </c>
      <c r="F181" s="1">
        <f t="shared" si="17"/>
        <v>3.4995996378030907E-2</v>
      </c>
    </row>
    <row r="182" spans="1:6" x14ac:dyDescent="0.2">
      <c r="A182" s="7">
        <f t="shared" si="19"/>
        <v>30750</v>
      </c>
      <c r="B182" s="6">
        <f t="shared" si="15"/>
        <v>3.4668998010408868E-2</v>
      </c>
      <c r="C182" s="7">
        <f t="shared" si="16"/>
        <v>4.2758200811165221E-2</v>
      </c>
      <c r="D182" s="6">
        <f t="shared" si="18"/>
        <v>1.2085489849935481E-2</v>
      </c>
      <c r="E182" s="6">
        <f t="shared" si="20"/>
        <v>2.682136696564779E-2</v>
      </c>
      <c r="F182" s="1">
        <f t="shared" si="17"/>
        <v>3.4668998010408868E-2</v>
      </c>
    </row>
    <row r="183" spans="1:6" x14ac:dyDescent="0.2">
      <c r="A183" s="7">
        <f t="shared" si="19"/>
        <v>31000</v>
      </c>
      <c r="B183" s="6">
        <f t="shared" si="15"/>
        <v>3.4347665930729132E-2</v>
      </c>
      <c r="C183" s="7">
        <f t="shared" si="16"/>
        <v>4.2361893378631693E-2</v>
      </c>
      <c r="D183" s="6">
        <f t="shared" si="18"/>
        <v>1.1973474625663292E-2</v>
      </c>
      <c r="E183" s="6">
        <f t="shared" si="20"/>
        <v>2.6572771213779298E-2</v>
      </c>
      <c r="F183" s="1">
        <f t="shared" si="17"/>
        <v>3.4347665930729132E-2</v>
      </c>
    </row>
    <row r="184" spans="1:6" x14ac:dyDescent="0.2">
      <c r="A184" s="7">
        <f t="shared" si="19"/>
        <v>31250</v>
      </c>
      <c r="B184" s="6">
        <f t="shared" si="15"/>
        <v>3.4031857434637748E-2</v>
      </c>
      <c r="C184" s="7">
        <f t="shared" si="16"/>
        <v>4.197239832920184E-2</v>
      </c>
      <c r="D184" s="6">
        <f t="shared" si="18"/>
        <v>1.1863384903056082E-2</v>
      </c>
      <c r="E184" s="6">
        <f t="shared" si="20"/>
        <v>2.6328448734023947E-2</v>
      </c>
      <c r="F184" s="1">
        <f t="shared" si="17"/>
        <v>3.4031857434637748E-2</v>
      </c>
    </row>
    <row r="185" spans="1:6" x14ac:dyDescent="0.2">
      <c r="A185" s="7">
        <f t="shared" si="19"/>
        <v>31500</v>
      </c>
      <c r="B185" s="6">
        <f t="shared" si="15"/>
        <v>3.3721434515148412E-2</v>
      </c>
      <c r="C185" s="7">
        <f t="shared" si="16"/>
        <v>4.158954545517507E-2</v>
      </c>
      <c r="D185" s="6">
        <f t="shared" si="18"/>
        <v>1.1755172573367481E-2</v>
      </c>
      <c r="E185" s="6">
        <f t="shared" si="20"/>
        <v>2.6088292758484316E-2</v>
      </c>
      <c r="F185" s="1">
        <f t="shared" si="17"/>
        <v>3.3721434515148412E-2</v>
      </c>
    </row>
    <row r="186" spans="1:6" x14ac:dyDescent="0.2">
      <c r="A186" s="7">
        <f t="shared" si="19"/>
        <v>31750</v>
      </c>
      <c r="B186" s="6">
        <f t="shared" si="15"/>
        <v>3.3416263672272101E-2</v>
      </c>
      <c r="C186" s="7">
        <f t="shared" si="16"/>
        <v>4.1213170107450861E-2</v>
      </c>
      <c r="D186" s="6">
        <f t="shared" si="18"/>
        <v>1.1648791098974409E-2</v>
      </c>
      <c r="E186" s="6">
        <f t="shared" si="20"/>
        <v>2.5852200006061993E-2</v>
      </c>
      <c r="F186" s="1">
        <f t="shared" si="17"/>
        <v>3.3416263672272101E-2</v>
      </c>
    </row>
    <row r="187" spans="1:6" x14ac:dyDescent="0.2">
      <c r="A187" s="7">
        <f t="shared" si="19"/>
        <v>32000</v>
      </c>
      <c r="B187" s="6">
        <f t="shared" si="15"/>
        <v>3.311621573178767E-2</v>
      </c>
      <c r="C187" s="7">
        <f t="shared" si="16"/>
        <v>4.0843112972013665E-2</v>
      </c>
      <c r="D187" s="6">
        <f t="shared" si="18"/>
        <v>1.1544195450201118E-2</v>
      </c>
      <c r="E187" s="6">
        <f t="shared" si="20"/>
        <v>2.5620070542251024E-2</v>
      </c>
      <c r="F187" s="1">
        <f t="shared" si="17"/>
        <v>3.311621573178767E-2</v>
      </c>
    </row>
    <row r="188" spans="1:6" x14ac:dyDescent="0.2">
      <c r="A188" s="7">
        <f t="shared" si="19"/>
        <v>32250</v>
      </c>
      <c r="B188" s="6">
        <f t="shared" ref="B188:B251" si="21">5.023*10^3*A188^-1.15</f>
        <v>3.2821165672648027E-2</v>
      </c>
      <c r="C188" s="7">
        <f t="shared" si="16"/>
        <v>4.0479219857068392E-2</v>
      </c>
      <c r="D188" s="6">
        <f t="shared" si="18"/>
        <v>1.1441342045153633E-2</v>
      </c>
      <c r="E188" s="6">
        <f t="shared" si="20"/>
        <v>2.5391807645612233E-2</v>
      </c>
      <c r="F188" s="1">
        <f t="shared" si="17"/>
        <v>3.2821165672648027E-2</v>
      </c>
    </row>
    <row r="189" spans="1:6" x14ac:dyDescent="0.2">
      <c r="A189" s="7">
        <f t="shared" si="19"/>
        <v>32500</v>
      </c>
      <c r="B189" s="6">
        <f t="shared" si="21"/>
        <v>3.253099246254583E-2</v>
      </c>
      <c r="C189" s="7">
        <f t="shared" si="16"/>
        <v>4.012134149023918E-2</v>
      </c>
      <c r="D189" s="6">
        <f t="shared" si="18"/>
        <v>1.1340188692398516E-2</v>
      </c>
      <c r="E189" s="6">
        <f t="shared" si="20"/>
        <v>2.516731768056004E-2</v>
      </c>
      <c r="F189" s="1">
        <f t="shared" si="17"/>
        <v>3.253099246254583E-2</v>
      </c>
    </row>
    <row r="190" spans="1:6" x14ac:dyDescent="0.2">
      <c r="A190" s="7">
        <f t="shared" si="19"/>
        <v>32750</v>
      </c>
      <c r="B190" s="6">
        <f t="shared" si="21"/>
        <v>3.2245578901194956E-2</v>
      </c>
      <c r="C190" s="7">
        <f t="shared" si="16"/>
        <v>3.9769333325284241E-2</v>
      </c>
      <c r="D190" s="6">
        <f t="shared" si="18"/>
        <v>1.1240694536331348E-2</v>
      </c>
      <c r="E190" s="6">
        <f t="shared" si="20"/>
        <v>2.494650997611857E-2</v>
      </c>
      <c r="F190" s="1">
        <f t="shared" si="17"/>
        <v>3.2245578901194956E-2</v>
      </c>
    </row>
    <row r="191" spans="1:6" x14ac:dyDescent="0.2">
      <c r="A191" s="7">
        <f t="shared" si="19"/>
        <v>33000</v>
      </c>
      <c r="B191" s="6">
        <f t="shared" si="21"/>
        <v>3.1964811470908724E-2</v>
      </c>
      <c r="C191" s="7">
        <f t="shared" si="16"/>
        <v>3.9423055357809982E-2</v>
      </c>
      <c r="D191" s="6">
        <f t="shared" si="18"/>
        <v>1.1142820005088826E-2</v>
      </c>
      <c r="E191" s="6">
        <f t="shared" si="20"/>
        <v>2.4729296710322774E-2</v>
      </c>
      <c r="F191" s="1">
        <f t="shared" si="17"/>
        <v>3.1964811470908724E-2</v>
      </c>
    </row>
    <row r="192" spans="1:6" x14ac:dyDescent="0.2">
      <c r="A192" s="7">
        <f t="shared" si="19"/>
        <v>33250</v>
      </c>
      <c r="B192" s="6">
        <f t="shared" si="21"/>
        <v>3.1688580194084659E-2</v>
      </c>
      <c r="C192" s="7">
        <f t="shared" si="16"/>
        <v>3.9082371949503182E-2</v>
      </c>
      <c r="D192" s="6">
        <f t="shared" si="18"/>
        <v>1.1046526760868454E-2</v>
      </c>
      <c r="E192" s="6">
        <f t="shared" si="20"/>
        <v>2.4515592799962769E-2</v>
      </c>
      <c r="F192" s="1">
        <f t="shared" si="17"/>
        <v>3.1688580194084659E-2</v>
      </c>
    </row>
    <row r="193" spans="1:6" x14ac:dyDescent="0.2">
      <c r="A193" s="7">
        <f t="shared" si="19"/>
        <v>33500</v>
      </c>
      <c r="B193" s="6">
        <f t="shared" si="21"/>
        <v>3.1416778497225246E-2</v>
      </c>
      <c r="C193" s="7">
        <f t="shared" si="16"/>
        <v>3.8747151660424133E-2</v>
      </c>
      <c r="D193" s="6">
        <f t="shared" si="18"/>
        <v>1.0951777652526661E-2</v>
      </c>
      <c r="E193" s="6">
        <f t="shared" si="20"/>
        <v>2.4305315795384693E-2</v>
      </c>
      <c r="F193" s="1">
        <f t="shared" si="17"/>
        <v>3.1416778497225246E-2</v>
      </c>
    </row>
    <row r="194" spans="1:6" x14ac:dyDescent="0.2">
      <c r="A194" s="7">
        <f t="shared" si="19"/>
        <v>33750</v>
      </c>
      <c r="B194" s="6">
        <f t="shared" si="21"/>
        <v>3.114930308115036E-2</v>
      </c>
      <c r="C194" s="7">
        <f t="shared" si="16"/>
        <v>3.841726708893619E-2</v>
      </c>
      <c r="D194" s="6">
        <f t="shared" si="18"/>
        <v>1.0858536670335314E-2</v>
      </c>
      <c r="E194" s="6">
        <f t="shared" si="20"/>
        <v>2.4098385780081683E-2</v>
      </c>
      <c r="F194" s="1">
        <f t="shared" si="17"/>
        <v>3.114930308115036E-2</v>
      </c>
    </row>
    <row r="195" spans="1:6" x14ac:dyDescent="0.2">
      <c r="A195" s="7">
        <f t="shared" si="19"/>
        <v>34000</v>
      </c>
      <c r="B195" s="6">
        <f t="shared" si="21"/>
        <v>3.0886053797075631E-2</v>
      </c>
      <c r="C195" s="7">
        <f t="shared" si="16"/>
        <v>3.8092594718869902E-2</v>
      </c>
      <c r="D195" s="6">
        <f t="shared" si="18"/>
        <v>1.0766768902783084E-2</v>
      </c>
      <c r="E195" s="6">
        <f t="shared" si="20"/>
        <v>2.3894725274822993E-2</v>
      </c>
      <c r="F195" s="1">
        <f t="shared" si="17"/>
        <v>3.0886053797075631E-2</v>
      </c>
    </row>
    <row r="196" spans="1:6" x14ac:dyDescent="0.2">
      <c r="A196" s="7">
        <f t="shared" si="19"/>
        <v>34250</v>
      </c>
      <c r="B196" s="6">
        <f t="shared" si="21"/>
        <v>3.062693352825022E-2</v>
      </c>
      <c r="C196" s="7">
        <f t="shared" si="16"/>
        <v>3.7773014773543723E-2</v>
      </c>
      <c r="D196" s="6">
        <f t="shared" si="18"/>
        <v>1.0676440495314779E-2</v>
      </c>
      <c r="E196" s="6">
        <f t="shared" si="20"/>
        <v>2.3694259146084085E-2</v>
      </c>
      <c r="F196" s="1">
        <f t="shared" si="17"/>
        <v>3.062693352825022E-2</v>
      </c>
    </row>
    <row r="197" spans="1:6" x14ac:dyDescent="0.2">
      <c r="A197" s="7">
        <f t="shared" si="19"/>
        <v>34500</v>
      </c>
      <c r="B197" s="6">
        <f t="shared" si="21"/>
        <v>3.0371848076866815E-2</v>
      </c>
      <c r="C197" s="7">
        <f t="shared" si="16"/>
        <v>3.7458411076287064E-2</v>
      </c>
      <c r="D197" s="6">
        <f t="shared" si="18"/>
        <v>1.058751861090858E-2</v>
      </c>
      <c r="E197" s="6">
        <f t="shared" si="20"/>
        <v>2.3496914518555533E-2</v>
      </c>
      <c r="F197" s="1">
        <f t="shared" si="17"/>
        <v>3.0371848076866815E-2</v>
      </c>
    </row>
    <row r="198" spans="1:6" x14ac:dyDescent="0.2">
      <c r="A198" s="7">
        <f t="shared" si="19"/>
        <v>34750</v>
      </c>
      <c r="B198" s="6">
        <f t="shared" si="21"/>
        <v>3.0120706055972713E-2</v>
      </c>
      <c r="C198" s="7">
        <f t="shared" ref="C198:C259" si="22">6.195*10^3*A198^-1.15</f>
        <v>3.7148670917131386E-2</v>
      </c>
      <c r="D198" s="6">
        <f t="shared" si="18"/>
        <v>1.0499971392396621E-2</v>
      </c>
      <c r="E198" s="6">
        <f t="shared" si="20"/>
        <v>2.3302620691520996E-2</v>
      </c>
      <c r="F198" s="1">
        <f t="shared" si="17"/>
        <v>3.0120706055972713E-2</v>
      </c>
    </row>
    <row r="199" spans="1:6" x14ac:dyDescent="0.2">
      <c r="A199" s="7">
        <f t="shared" si="19"/>
        <v>35000</v>
      </c>
      <c r="B199" s="6">
        <f t="shared" si="21"/>
        <v>2.9873418786125969E-2</v>
      </c>
      <c r="C199" s="7">
        <f t="shared" si="22"/>
        <v>3.6843684925353448E-2</v>
      </c>
      <c r="D199" s="6">
        <f t="shared" si="18"/>
        <v>1.0413767926439691E-2</v>
      </c>
      <c r="E199" s="6">
        <f t="shared" si="20"/>
        <v>2.3111309058906133E-2</v>
      </c>
      <c r="F199" s="1">
        <f t="shared" si="17"/>
        <v>2.9873418786125969E-2</v>
      </c>
    </row>
    <row r="200" spans="1:6" x14ac:dyDescent="0.2">
      <c r="A200" s="7">
        <f t="shared" si="19"/>
        <v>35250</v>
      </c>
      <c r="B200" s="6">
        <f t="shared" si="21"/>
        <v>2.9629900196557087E-2</v>
      </c>
      <c r="C200" s="7">
        <f t="shared" si="22"/>
        <v>3.6543346947575384E-2</v>
      </c>
      <c r="D200" s="6">
        <f t="shared" si="18"/>
        <v>1.0328878209072558E-2</v>
      </c>
      <c r="E200" s="6">
        <f t="shared" si="20"/>
        <v>2.2922913032813227E-2</v>
      </c>
      <c r="F200" s="1">
        <f t="shared" si="17"/>
        <v>2.9629900196557087E-2</v>
      </c>
    </row>
    <row r="201" spans="1:6" x14ac:dyDescent="0.2">
      <c r="A201" s="7">
        <f t="shared" si="19"/>
        <v>35500</v>
      </c>
      <c r="B201" s="6">
        <f t="shared" si="21"/>
        <v>2.9390066730609239E-2</v>
      </c>
      <c r="C201" s="7">
        <f t="shared" si="22"/>
        <v>3.6247553931141596E-2</v>
      </c>
      <c r="D201" s="6">
        <f t="shared" si="18"/>
        <v>1.0245273112740748E-2</v>
      </c>
      <c r="E201" s="6">
        <f t="shared" si="20"/>
        <v>2.2737367970365817E-2</v>
      </c>
      <c r="F201" s="1">
        <f t="shared" si="17"/>
        <v>2.9390066730609239E-2</v>
      </c>
    </row>
    <row r="202" spans="1:6" x14ac:dyDescent="0.2">
      <c r="A202" s="7">
        <f t="shared" si="19"/>
        <v>35750</v>
      </c>
      <c r="B202" s="6">
        <f t="shared" si="21"/>
        <v>2.915383725524286E-2</v>
      </c>
      <c r="C202" s="7">
        <f t="shared" si="22"/>
        <v>3.5956205812508364E-2</v>
      </c>
      <c r="D202" s="6">
        <f t="shared" si="18"/>
        <v>1.0162924354754181E-2</v>
      </c>
      <c r="E202" s="6">
        <f t="shared" si="20"/>
        <v>2.2554611103697744E-2</v>
      </c>
      <c r="F202" s="1">
        <f t="shared" si="17"/>
        <v>2.915383725524286E-2</v>
      </c>
    </row>
    <row r="203" spans="1:6" x14ac:dyDescent="0.2">
      <c r="A203" s="7">
        <f t="shared" si="19"/>
        <v>36000</v>
      </c>
      <c r="B203" s="6">
        <f t="shared" si="21"/>
        <v>2.8921132974402609E-2</v>
      </c>
      <c r="C203" s="7">
        <f t="shared" si="22"/>
        <v>3.5669205410397004E-2</v>
      </c>
      <c r="D203" s="6">
        <f t="shared" si="18"/>
        <v>1.0081804467087193E-2</v>
      </c>
      <c r="E203" s="6">
        <f t="shared" si="20"/>
        <v>2.2374581472930227E-2</v>
      </c>
      <c r="F203" s="1">
        <f t="shared" si="17"/>
        <v>2.8921132974402609E-2</v>
      </c>
    </row>
    <row r="204" spans="1:6" x14ac:dyDescent="0.2">
      <c r="A204" s="7">
        <f t="shared" si="19"/>
        <v>36250</v>
      </c>
      <c r="B204" s="6">
        <f t="shared" si="21"/>
        <v>2.8691877346058013E-2</v>
      </c>
      <c r="C204" s="7">
        <f t="shared" si="22"/>
        <v>3.5386458323477879E-2</v>
      </c>
      <c r="D204" s="6">
        <f t="shared" si="18"/>
        <v>1.0001886767459204E-2</v>
      </c>
      <c r="E204" s="6">
        <f t="shared" si="20"/>
        <v>2.2197219861991128E-2</v>
      </c>
      <c r="F204" s="1">
        <f t="shared" si="17"/>
        <v>2.8691877346058013E-2</v>
      </c>
    </row>
    <row r="205" spans="1:6" x14ac:dyDescent="0.2">
      <c r="A205" s="7">
        <f t="shared" si="19"/>
        <v>36500</v>
      </c>
      <c r="B205" s="6">
        <f t="shared" si="21"/>
        <v>2.8465996002735652E-2</v>
      </c>
      <c r="C205" s="7">
        <f t="shared" si="22"/>
        <v>3.5107872832360616E-2</v>
      </c>
      <c r="D205" s="6">
        <f t="shared" si="18"/>
        <v>9.9231453316325161E-3</v>
      </c>
      <c r="E205" s="6">
        <f t="shared" si="20"/>
        <v>2.2022468737135325E-2</v>
      </c>
      <c r="F205" s="1">
        <f t="shared" si="17"/>
        <v>2.8465996002735652E-2</v>
      </c>
    </row>
    <row r="206" spans="1:6" x14ac:dyDescent="0.2">
      <c r="A206" s="7">
        <f t="shared" si="19"/>
        <v>36750</v>
      </c>
      <c r="B206" s="6">
        <f t="shared" si="21"/>
        <v>2.8243416675375298E-2</v>
      </c>
      <c r="C206" s="7">
        <f t="shared" si="22"/>
        <v>3.4833359805683847E-2</v>
      </c>
      <c r="D206" s="6">
        <f t="shared" si="18"/>
        <v>9.8455549668688327E-3</v>
      </c>
      <c r="E206" s="6">
        <f t="shared" si="20"/>
        <v>2.1850272188036712E-2</v>
      </c>
      <c r="F206" s="1">
        <f t="shared" si="17"/>
        <v>2.8243416675375298E-2</v>
      </c>
    </row>
    <row r="207" spans="1:6" x14ac:dyDescent="0.2">
      <c r="A207" s="7">
        <f t="shared" si="19"/>
        <v>37000</v>
      </c>
      <c r="B207" s="6">
        <f t="shared" si="21"/>
        <v>2.802406912034754E-2</v>
      </c>
      <c r="C207" s="7">
        <f t="shared" si="22"/>
        <v>3.4562832610104122E-2</v>
      </c>
      <c r="D207" s="6">
        <f t="shared" si="18"/>
        <v>9.7690911864878639E-3</v>
      </c>
      <c r="E207" s="6">
        <f t="shared" si="20"/>
        <v>2.1680575871326008E-2</v>
      </c>
      <c r="F207" s="1">
        <f t="shared" si="17"/>
        <v>2.802406912034754E-2</v>
      </c>
    </row>
    <row r="208" spans="1:6" x14ac:dyDescent="0.2">
      <c r="A208" s="7">
        <f t="shared" si="19"/>
        <v>37250</v>
      </c>
      <c r="B208" s="6">
        <f t="shared" si="21"/>
        <v>2.7807885049483168E-2</v>
      </c>
      <c r="C208" s="7">
        <f t="shared" si="22"/>
        <v>3.4296207023999249E-2</v>
      </c>
      <c r="D208" s="6">
        <f t="shared" si="18"/>
        <v>9.6937301854758164E-3</v>
      </c>
      <c r="E208" s="6">
        <f t="shared" si="20"/>
        <v>2.151332695645861E-2</v>
      </c>
      <c r="F208" s="1">
        <f t="shared" si="17"/>
        <v>2.7807885049483168E-2</v>
      </c>
    </row>
    <row r="209" spans="1:6" x14ac:dyDescent="0.2">
      <c r="A209" s="7">
        <f t="shared" si="19"/>
        <v>37500</v>
      </c>
      <c r="B209" s="6">
        <f t="shared" si="21"/>
        <v>2.7594798062969408E-2</v>
      </c>
      <c r="C209" s="7">
        <f t="shared" si="22"/>
        <v>3.4033401154707439E-2</v>
      </c>
      <c r="D209" s="6">
        <f t="shared" si="18"/>
        <v>9.6194488170932586E-3</v>
      </c>
      <c r="E209" s="6">
        <f t="shared" si="20"/>
        <v>2.1348474073800344E-2</v>
      </c>
      <c r="F209" s="1">
        <f t="shared" si="17"/>
        <v>2.7594798062969408E-2</v>
      </c>
    </row>
    <row r="210" spans="1:6" x14ac:dyDescent="0.2">
      <c r="A210" s="7">
        <f t="shared" si="19"/>
        <v>37750</v>
      </c>
      <c r="B210" s="6">
        <f t="shared" si="21"/>
        <v>2.7384743584977569E-2</v>
      </c>
      <c r="C210" s="7">
        <f t="shared" si="22"/>
        <v>3.3774335359135182E-2</v>
      </c>
      <c r="D210" s="6">
        <f t="shared" si="18"/>
        <v>9.5462245704351426E-3</v>
      </c>
      <c r="E210" s="6">
        <f t="shared" si="20"/>
        <v>2.1185967264826366E-2</v>
      </c>
      <c r="F210" s="1">
        <f t="shared" ref="F210:F259" si="23">IF(AND($A$2=1,$A$4=1),B210,IF(AND($A$2=2,$A$4=1),C210,IF(AND($A$2=1,$A$4=2),D210,IF(AND($A$2=2,$A$4=2),E210))))</f>
        <v>2.7384743584977569E-2</v>
      </c>
    </row>
    <row r="211" spans="1:6" x14ac:dyDescent="0.2">
      <c r="A211" s="7">
        <f t="shared" si="19"/>
        <v>38000</v>
      </c>
      <c r="B211" s="6">
        <f t="shared" si="21"/>
        <v>2.717765880189478E-2</v>
      </c>
      <c r="C211" s="7">
        <f t="shared" si="22"/>
        <v>3.351893216757678E-2</v>
      </c>
      <c r="D211" s="6">
        <f t="shared" si="18"/>
        <v>9.4740355488986197E-3</v>
      </c>
      <c r="E211" s="6">
        <f t="shared" si="20"/>
        <v>2.1025757934334685E-2</v>
      </c>
      <c r="F211" s="1">
        <f t="shared" si="23"/>
        <v>2.717765880189478E-2</v>
      </c>
    </row>
    <row r="212" spans="1:6" x14ac:dyDescent="0.2">
      <c r="A212" s="7">
        <f t="shared" si="19"/>
        <v>38250</v>
      </c>
      <c r="B212" s="6">
        <f t="shared" si="21"/>
        <v>2.6973482603036496E-2</v>
      </c>
      <c r="C212" s="7">
        <f t="shared" si="22"/>
        <v>3.3267116210593486E-2</v>
      </c>
      <c r="D212" s="6">
        <f t="shared" si="18"/>
        <v>9.4028604495156078E-3</v>
      </c>
      <c r="E212" s="6">
        <f t="shared" si="20"/>
        <v>2.08677988045789E-2</v>
      </c>
      <c r="F212" s="1">
        <f t="shared" si="23"/>
        <v>2.6973482603036496E-2</v>
      </c>
    </row>
    <row r="213" spans="1:6" x14ac:dyDescent="0.2">
      <c r="A213" s="7">
        <f t="shared" si="19"/>
        <v>38500</v>
      </c>
      <c r="B213" s="6">
        <f t="shared" si="21"/>
        <v>2.677215552372578E-2</v>
      </c>
      <c r="C213" s="7">
        <f t="shared" si="22"/>
        <v>3.3018814148811707E-2</v>
      </c>
      <c r="D213" s="6">
        <f t="shared" si="18"/>
        <v>9.3326785431104599E-3</v>
      </c>
      <c r="E213" s="6">
        <f t="shared" si="20"/>
        <v>2.071204387123201E-2</v>
      </c>
      <c r="F213" s="1">
        <f t="shared" si="23"/>
        <v>2.677215552372578E-2</v>
      </c>
    </row>
    <row r="214" spans="1:6" x14ac:dyDescent="0.2">
      <c r="A214" s="7">
        <f t="shared" si="19"/>
        <v>38750</v>
      </c>
      <c r="B214" s="6">
        <f t="shared" si="21"/>
        <v>2.6573619690630434E-2</v>
      </c>
      <c r="C214" s="7">
        <f t="shared" si="22"/>
        <v>3.2773954605505778E-2</v>
      </c>
      <c r="D214" s="6">
        <f t="shared" si="18"/>
        <v>9.2634696552446518E-3</v>
      </c>
      <c r="E214" s="6">
        <f t="shared" si="20"/>
        <v>2.0558448361096927E-2</v>
      </c>
      <c r="F214" s="1">
        <f t="shared" si="23"/>
        <v>2.6573619690630434E-2</v>
      </c>
    </row>
    <row r="215" spans="1:6" x14ac:dyDescent="0.2">
      <c r="A215" s="7">
        <f t="shared" si="19"/>
        <v>39000</v>
      </c>
      <c r="B215" s="6">
        <f t="shared" si="21"/>
        <v>2.6377818769253061E-2</v>
      </c>
      <c r="C215" s="7">
        <f t="shared" si="22"/>
        <v>3.2532468101836097E-2</v>
      </c>
      <c r="D215" s="6">
        <f t="shared" si="18"/>
        <v>9.1952141479120265E-3</v>
      </c>
      <c r="E215" s="6">
        <f t="shared" si="20"/>
        <v>2.0406968691482657E-2</v>
      </c>
      <c r="F215" s="1">
        <f t="shared" si="23"/>
        <v>2.6377818769253061E-2</v>
      </c>
    </row>
    <row r="216" spans="1:6" x14ac:dyDescent="0.2">
      <c r="A216" s="7">
        <f t="shared" si="19"/>
        <v>39250</v>
      </c>
      <c r="B216" s="6">
        <f t="shared" si="21"/>
        <v>2.6184697913478119E-2</v>
      </c>
      <c r="C216" s="7">
        <f t="shared" si="22"/>
        <v>3.2294286994624118E-2</v>
      </c>
      <c r="D216" s="6">
        <f t="shared" si="18"/>
        <v>9.1278929019510627E-3</v>
      </c>
      <c r="E216" s="6">
        <f t="shared" si="20"/>
        <v>2.0257562431171806E-2</v>
      </c>
      <c r="F216" s="1">
        <f t="shared" si="23"/>
        <v>2.6184697913478119E-2</v>
      </c>
    </row>
    <row r="217" spans="1:6" x14ac:dyDescent="0.2">
      <c r="A217" s="7">
        <f t="shared" si="19"/>
        <v>39500</v>
      </c>
      <c r="B217" s="6">
        <f t="shared" si="21"/>
        <v>2.5994203717080912E-2</v>
      </c>
      <c r="C217" s="7">
        <f t="shared" si="22"/>
        <v>3.2059345416547133E-2</v>
      </c>
      <c r="D217" s="6">
        <f t="shared" si="18"/>
        <v>9.0614873001410856E-3</v>
      </c>
      <c r="E217" s="6">
        <f t="shared" si="20"/>
        <v>2.0110188262905917E-2</v>
      </c>
      <c r="F217" s="1">
        <f t="shared" si="23"/>
        <v>2.5994203717080912E-2</v>
      </c>
    </row>
    <row r="218" spans="1:6" x14ac:dyDescent="0.2">
      <c r="A218" s="7">
        <f t="shared" si="19"/>
        <v>39750</v>
      </c>
      <c r="B218" s="6">
        <f t="shared" si="21"/>
        <v>2.5806284167112344E-2</v>
      </c>
      <c r="C218" s="7">
        <f t="shared" si="22"/>
        <v>3.1827579218646422E-2</v>
      </c>
      <c r="D218" s="6">
        <f t="shared" si="18"/>
        <v>8.9959792109523627E-3</v>
      </c>
      <c r="E218" s="6">
        <f t="shared" si="20"/>
        <v>1.9964805947322032E-2</v>
      </c>
      <c r="F218" s="1">
        <f t="shared" si="23"/>
        <v>2.5806284167112344E-2</v>
      </c>
    </row>
    <row r="219" spans="1:6" x14ac:dyDescent="0.2">
      <c r="A219" s="7">
        <f t="shared" si="19"/>
        <v>40000</v>
      </c>
      <c r="B219" s="6">
        <f t="shared" si="21"/>
        <v>2.5620888599073351E-2</v>
      </c>
      <c r="C219" s="7">
        <f t="shared" si="22"/>
        <v>3.1598925915042687E-2</v>
      </c>
      <c r="D219" s="6">
        <f t="shared" si="18"/>
        <v>8.9313509729200564E-3</v>
      </c>
      <c r="E219" s="6">
        <f t="shared" si="20"/>
        <v>1.982137628827375E-2</v>
      </c>
      <c r="F219" s="1">
        <f t="shared" si="23"/>
        <v>2.5620888599073351E-2</v>
      </c>
    </row>
    <row r="220" spans="1:6" x14ac:dyDescent="0.2">
      <c r="A220" s="7">
        <f t="shared" si="19"/>
        <v>40250</v>
      </c>
      <c r="B220" s="6">
        <f t="shared" si="21"/>
        <v>2.5437967653801886E-2</v>
      </c>
      <c r="C220" s="7">
        <f t="shared" si="22"/>
        <v>3.1373324629763624E-2</v>
      </c>
      <c r="D220" s="6">
        <f t="shared" si="18"/>
        <v>8.8675853796151907E-3</v>
      </c>
      <c r="E220" s="6">
        <f t="shared" si="20"/>
        <v>1.9679861099477232E-2</v>
      </c>
      <c r="F220" s="1">
        <f t="shared" si="23"/>
        <v>2.5437967653801886E-2</v>
      </c>
    </row>
    <row r="221" spans="1:6" x14ac:dyDescent="0.2">
      <c r="A221" s="7">
        <f t="shared" si="19"/>
        <v>40500</v>
      </c>
      <c r="B221" s="6">
        <f t="shared" si="21"/>
        <v>2.525747323599542E-2</v>
      </c>
      <c r="C221" s="7">
        <f t="shared" si="22"/>
        <v>3.1150716045588618E-2</v>
      </c>
      <c r="D221" s="6">
        <f t="shared" si="18"/>
        <v>8.8046656651857413E-3</v>
      </c>
      <c r="E221" s="6">
        <f t="shared" si="20"/>
        <v>1.9540223172422495E-2</v>
      </c>
      <c r="F221" s="1">
        <f t="shared" si="23"/>
        <v>2.525747323599542E-2</v>
      </c>
    </row>
    <row r="222" spans="1:6" x14ac:dyDescent="0.2">
      <c r="A222" s="7">
        <f t="shared" si="19"/>
        <v>40750</v>
      </c>
      <c r="B222" s="6">
        <f t="shared" si="21"/>
        <v>2.5079358474297403E-2</v>
      </c>
      <c r="C222" s="7">
        <f t="shared" si="22"/>
        <v>3.0931042354822299E-2</v>
      </c>
      <c r="D222" s="6">
        <f t="shared" ref="D222:D259" si="24">1.751*10^3*A222^-1.15</f>
        <v>8.7425754904429127E-3</v>
      </c>
      <c r="E222" s="6">
        <f t="shared" si="20"/>
        <v>1.9402426245494667E-2</v>
      </c>
      <c r="F222" s="1">
        <f t="shared" si="23"/>
        <v>2.5079358474297403E-2</v>
      </c>
    </row>
    <row r="223" spans="1:6" x14ac:dyDescent="0.2">
      <c r="A223" s="7">
        <f t="shared" ref="A223:A259" si="25">A222+250</f>
        <v>41000</v>
      </c>
      <c r="B223" s="6">
        <f t="shared" si="21"/>
        <v>2.4903577682880283E-2</v>
      </c>
      <c r="C223" s="7">
        <f t="shared" si="22"/>
        <v>3.0714247211913868E-2</v>
      </c>
      <c r="D223" s="6">
        <f t="shared" si="24"/>
        <v>8.6812989294691167E-3</v>
      </c>
      <c r="E223" s="6">
        <f t="shared" si="20"/>
        <v>1.9266434974252993E-2</v>
      </c>
      <c r="F223" s="1">
        <f t="shared" si="23"/>
        <v>2.4903577682880283E-2</v>
      </c>
    </row>
    <row r="224" spans="1:6" x14ac:dyDescent="0.2">
      <c r="A224" s="7">
        <f t="shared" si="25"/>
        <v>41250</v>
      </c>
      <c r="B224" s="6">
        <f t="shared" si="21"/>
        <v>2.4730086324459496E-2</v>
      </c>
      <c r="C224" s="7">
        <f t="shared" si="22"/>
        <v>3.0500275687841246E-2</v>
      </c>
      <c r="D224" s="6">
        <f t="shared" si="24"/>
        <v>8.6208204567247808E-3</v>
      </c>
      <c r="E224" s="6">
        <f t="shared" si="20"/>
        <v>1.9132214902816962E-2</v>
      </c>
      <c r="F224" s="1">
        <f t="shared" si="23"/>
        <v>2.4730086324459496E-2</v>
      </c>
    </row>
    <row r="225" spans="1:6" x14ac:dyDescent="0.2">
      <c r="A225" s="7">
        <f t="shared" si="25"/>
        <v>41500</v>
      </c>
      <c r="B225" s="6">
        <f t="shared" si="21"/>
        <v>2.4558840974677091E-2</v>
      </c>
      <c r="C225" s="7">
        <f t="shared" si="22"/>
        <v>3.0289074226184466E-2</v>
      </c>
      <c r="D225" s="6">
        <f t="shared" si="24"/>
        <v>8.5611249346326072E-3</v>
      </c>
      <c r="E225" s="6">
        <f t="shared" si="20"/>
        <v>1.8999732436311999E-2</v>
      </c>
      <c r="F225" s="1">
        <f t="shared" si="23"/>
        <v>2.4558840974677091E-2</v>
      </c>
    </row>
    <row r="226" spans="1:6" x14ac:dyDescent="0.2">
      <c r="A226" s="7">
        <f t="shared" si="25"/>
        <v>41750</v>
      </c>
      <c r="B226" s="6">
        <f t="shared" si="21"/>
        <v>2.4389799287796447E-2</v>
      </c>
      <c r="C226" s="7">
        <f t="shared" si="22"/>
        <v>3.0080590600816044E-2</v>
      </c>
      <c r="D226" s="6">
        <f t="shared" si="24"/>
        <v>8.5021976016188688E-3</v>
      </c>
      <c r="E226" s="6">
        <f t="shared" si="20"/>
        <v>1.8868954814329483E-2</v>
      </c>
      <c r="F226" s="1">
        <f t="shared" si="23"/>
        <v>2.4389799287796447E-2</v>
      </c>
    </row>
    <row r="227" spans="1:6" x14ac:dyDescent="0.2">
      <c r="A227" s="7">
        <f t="shared" si="25"/>
        <v>42000</v>
      </c>
      <c r="B227" s="6">
        <f t="shared" si="21"/>
        <v>2.4222919963652462E-2</v>
      </c>
      <c r="C227" s="7">
        <f t="shared" si="22"/>
        <v>2.9874773875139756E-2</v>
      </c>
      <c r="D227" s="6">
        <f t="shared" si="24"/>
        <v>8.4440240605923676E-3</v>
      </c>
      <c r="E227" s="6">
        <f t="shared" si="20"/>
        <v>1.8739850085358046E-2</v>
      </c>
      <c r="F227" s="1">
        <f t="shared" si="23"/>
        <v>2.4222919963652462E-2</v>
      </c>
    </row>
    <row r="228" spans="1:6" x14ac:dyDescent="0.2">
      <c r="A228" s="7">
        <f t="shared" si="25"/>
        <v>42250</v>
      </c>
      <c r="B228" s="6">
        <f t="shared" si="21"/>
        <v>2.4058162715803189E-2</v>
      </c>
      <c r="C228" s="7">
        <f t="shared" si="22"/>
        <v>2.9671574362811221E-2</v>
      </c>
      <c r="D228" s="6">
        <f t="shared" si="24"/>
        <v>8.3865902678422026E-3</v>
      </c>
      <c r="E228" s="6">
        <f t="shared" si="20"/>
        <v>1.8612387082144376E-2</v>
      </c>
      <c r="F228" s="1">
        <f t="shared" si="23"/>
        <v>2.4058162715803189E-2</v>
      </c>
    </row>
    <row r="229" spans="1:6" x14ac:dyDescent="0.2">
      <c r="A229" s="7">
        <f t="shared" si="25"/>
        <v>42500</v>
      </c>
      <c r="B229" s="6">
        <f t="shared" si="21"/>
        <v>2.3895488240834206E-2</v>
      </c>
      <c r="C229" s="7">
        <f t="shared" si="22"/>
        <v>2.9470943589880134E-2</v>
      </c>
      <c r="D229" s="6">
        <f t="shared" si="24"/>
        <v>8.3298825223373871E-3</v>
      </c>
      <c r="E229" s="6">
        <f t="shared" si="20"/>
        <v>1.8486535397945796E-2</v>
      </c>
      <c r="F229" s="1">
        <f t="shared" si="23"/>
        <v>2.3895488240834206E-2</v>
      </c>
    </row>
    <row r="230" spans="1:6" x14ac:dyDescent="0.2">
      <c r="A230" s="7">
        <f t="shared" si="25"/>
        <v>42750</v>
      </c>
      <c r="B230" s="6">
        <f t="shared" si="21"/>
        <v>2.3734858188765411E-2</v>
      </c>
      <c r="C230" s="7">
        <f t="shared" si="22"/>
        <v>2.9272834258292198E-2</v>
      </c>
      <c r="D230" s="6">
        <f t="shared" si="24"/>
        <v>8.2738874554107566E-3</v>
      </c>
      <c r="E230" s="6">
        <f t="shared" si="20"/>
        <v>1.8362265363635753E-2</v>
      </c>
      <c r="F230" s="1">
        <f t="shared" si="23"/>
        <v>2.3734858188765411E-2</v>
      </c>
    </row>
    <row r="231" spans="1:6" x14ac:dyDescent="0.2">
      <c r="A231" s="7">
        <f t="shared" si="25"/>
        <v>43000</v>
      </c>
      <c r="B231" s="6">
        <f t="shared" si="21"/>
        <v>2.357623513451625E-2</v>
      </c>
      <c r="C231" s="7">
        <f t="shared" si="22"/>
        <v>2.907720021069643E-2</v>
      </c>
      <c r="D231" s="6">
        <f t="shared" si="24"/>
        <v>8.218592020811856E-3</v>
      </c>
      <c r="E231" s="6">
        <f t="shared" si="20"/>
        <v>1.823954802562814E-2</v>
      </c>
      <c r="F231" s="1">
        <f t="shared" si="23"/>
        <v>2.357623513451625E-2</v>
      </c>
    </row>
    <row r="232" spans="1:6" x14ac:dyDescent="0.2">
      <c r="A232" s="7">
        <f t="shared" si="25"/>
        <v>43250</v>
      </c>
      <c r="B232" s="6">
        <f t="shared" si="21"/>
        <v>2.3419582550384233E-2</v>
      </c>
      <c r="C232" s="7">
        <f t="shared" si="22"/>
        <v>2.8883996396502156E-2</v>
      </c>
      <c r="D232" s="6">
        <f t="shared" si="24"/>
        <v>8.1639834851130379E-3</v>
      </c>
      <c r="E232" s="6">
        <f t="shared" si="20"/>
        <v>1.8118355124585532E-2</v>
      </c>
      <c r="F232" s="1">
        <f t="shared" si="23"/>
        <v>2.3419582550384233E-2</v>
      </c>
    </row>
    <row r="233" spans="1:6" x14ac:dyDescent="0.2">
      <c r="A233" s="7">
        <f t="shared" si="25"/>
        <v>43500</v>
      </c>
      <c r="B233" s="6">
        <f t="shared" si="21"/>
        <v>2.3264864779496682E-2</v>
      </c>
      <c r="C233" s="7">
        <f t="shared" si="22"/>
        <v>2.8693178839136361E-2</v>
      </c>
      <c r="D233" s="6">
        <f t="shared" si="24"/>
        <v>8.1100494184548448E-3</v>
      </c>
      <c r="E233" s="6">
        <f t="shared" si="20"/>
        <v>1.7998659074880369E-2</v>
      </c>
      <c r="F233" s="1">
        <f t="shared" si="23"/>
        <v>2.3264864779496682E-2</v>
      </c>
    </row>
    <row r="234" spans="1:6" x14ac:dyDescent="0.2">
      <c r="A234" s="7">
        <f t="shared" si="25"/>
        <v>43750</v>
      </c>
      <c r="B234" s="6">
        <f t="shared" si="21"/>
        <v>2.3112047010193783E-2</v>
      </c>
      <c r="C234" s="7">
        <f t="shared" si="22"/>
        <v>2.8504704604449628E-2</v>
      </c>
      <c r="D234" s="6">
        <f t="shared" si="24"/>
        <v>8.0567776856160286E-3</v>
      </c>
      <c r="E234" s="6">
        <f t="shared" si="20"/>
        <v>1.7880432944776634E-2</v>
      </c>
      <c r="F234" s="1">
        <f t="shared" si="23"/>
        <v>2.3112047010193783E-2</v>
      </c>
    </row>
    <row r="235" spans="1:6" x14ac:dyDescent="0.2">
      <c r="A235" s="7">
        <f t="shared" si="25"/>
        <v>44000</v>
      </c>
      <c r="B235" s="6">
        <f t="shared" si="21"/>
        <v>2.2961095251307788E-2</v>
      </c>
      <c r="C235" s="7">
        <f t="shared" si="22"/>
        <v>2.8318531770227306E-2</v>
      </c>
      <c r="D235" s="6">
        <f t="shared" si="24"/>
        <v>8.0041564373959668E-3</v>
      </c>
      <c r="E235" s="6">
        <f t="shared" si="20"/>
        <v>1.7763650437304813E-2</v>
      </c>
      <c r="F235" s="1">
        <f t="shared" si="23"/>
        <v>2.2961095251307788E-2</v>
      </c>
    </row>
    <row r="236" spans="1:6" x14ac:dyDescent="0.2">
      <c r="A236" s="7">
        <f t="shared" si="25"/>
        <v>44250</v>
      </c>
      <c r="B236" s="6">
        <f t="shared" si="21"/>
        <v>2.281197630829955E-2</v>
      </c>
      <c r="C236" s="7">
        <f t="shared" si="22"/>
        <v>2.8134619396758057E-2</v>
      </c>
      <c r="D236" s="6">
        <f t="shared" si="24"/>
        <v>7.9521741022959419E-3</v>
      </c>
      <c r="E236" s="6">
        <f t="shared" si="20"/>
        <v>1.7648285871800132E-2</v>
      </c>
      <c r="F236" s="1">
        <f t="shared" si="23"/>
        <v>2.281197630829955E-2</v>
      </c>
    </row>
    <row r="237" spans="1:6" x14ac:dyDescent="0.2">
      <c r="A237" s="7">
        <f t="shared" si="25"/>
        <v>44500</v>
      </c>
      <c r="B237" s="6">
        <f t="shared" si="21"/>
        <v>2.2664657760220142E-2</v>
      </c>
      <c r="C237" s="7">
        <f t="shared" si="22"/>
        <v>2.7952927498420023E-2</v>
      </c>
      <c r="D237" s="6">
        <f t="shared" si="24"/>
        <v>7.9008193784880481E-3</v>
      </c>
      <c r="E237" s="6">
        <f t="shared" si="20"/>
        <v>1.7534314166079132E-2</v>
      </c>
      <c r="F237" s="1">
        <f t="shared" si="23"/>
        <v>2.2664657760220142E-2</v>
      </c>
    </row>
    <row r="238" spans="1:6" x14ac:dyDescent="0.2">
      <c r="A238" s="7">
        <f t="shared" si="25"/>
        <v>44750</v>
      </c>
      <c r="B238" s="6">
        <f t="shared" si="21"/>
        <v>2.2519107937463131E-2</v>
      </c>
      <c r="C238" s="7">
        <f t="shared" si="22"/>
        <v>2.7773417016242107E-2</v>
      </c>
      <c r="D238" s="6">
        <f t="shared" si="24"/>
        <v>7.8500812260597144E-3</v>
      </c>
      <c r="E238" s="6">
        <f t="shared" si="20"/>
        <v>1.7421710819227897E-2</v>
      </c>
      <c r="F238" s="1">
        <f t="shared" si="23"/>
        <v>2.2519107937463131E-2</v>
      </c>
    </row>
    <row r="239" spans="1:6" x14ac:dyDescent="0.2">
      <c r="A239" s="7">
        <f t="shared" si="25"/>
        <v>45000</v>
      </c>
      <c r="B239" s="6">
        <f t="shared" si="21"/>
        <v>2.2375295900276957E-2</v>
      </c>
      <c r="C239" s="7">
        <f t="shared" si="22"/>
        <v>2.7596049791402698E-2</v>
      </c>
      <c r="D239" s="6">
        <f t="shared" si="24"/>
        <v>7.7999488595231845E-3</v>
      </c>
      <c r="E239" s="6">
        <f t="shared" si="20"/>
        <v>1.7310451894978353E-2</v>
      </c>
      <c r="F239" s="1">
        <f t="shared" si="23"/>
        <v>2.2375295900276957E-2</v>
      </c>
    </row>
    <row r="240" spans="1:6" x14ac:dyDescent="0.2">
      <c r="A240" s="7">
        <f t="shared" si="25"/>
        <v>45250</v>
      </c>
      <c r="B240" s="6">
        <f t="shared" si="21"/>
        <v>2.223319141800674E-2</v>
      </c>
      <c r="C240" s="7">
        <f t="shared" si="22"/>
        <v>2.7420788539628062E-2</v>
      </c>
      <c r="D240" s="6">
        <f t="shared" si="24"/>
        <v>7.7504117405792954E-3</v>
      </c>
      <c r="E240" s="6">
        <f t="shared" si="20"/>
        <v>1.7200514005648853E-2</v>
      </c>
      <c r="F240" s="1">
        <f t="shared" si="23"/>
        <v>2.223319141800674E-2</v>
      </c>
    </row>
    <row r="241" spans="1:6" x14ac:dyDescent="0.2">
      <c r="A241" s="7">
        <f t="shared" si="25"/>
        <v>45500</v>
      </c>
      <c r="B241" s="6">
        <f t="shared" si="21"/>
        <v>2.2092764949037915E-2</v>
      </c>
      <c r="C241" s="7">
        <f t="shared" si="22"/>
        <v>2.7247596826456277E-2</v>
      </c>
      <c r="D241" s="6">
        <f t="shared" si="24"/>
        <v>7.7014595711258991E-3</v>
      </c>
      <c r="E241" s="6">
        <f t="shared" si="20"/>
        <v>1.7091874296627781E-2</v>
      </c>
      <c r="F241" s="1">
        <f t="shared" si="23"/>
        <v>2.2092764949037915E-2</v>
      </c>
    </row>
    <row r="242" spans="1:6" x14ac:dyDescent="0.2">
      <c r="A242" s="7">
        <f t="shared" si="25"/>
        <v>45750</v>
      </c>
      <c r="B242" s="6">
        <f t="shared" si="21"/>
        <v>2.1953987621412704E-2</v>
      </c>
      <c r="C242" s="7">
        <f t="shared" si="22"/>
        <v>2.7076439043331017E-2</v>
      </c>
      <c r="D242" s="6">
        <f t="shared" si="24"/>
        <v>7.6530822865008251E-3</v>
      </c>
      <c r="E242" s="6">
        <f t="shared" ref="E242:E259" si="26">3.886*10^3*A242^-1.15</f>
        <v>1.6984510431377615E-2</v>
      </c>
      <c r="F242" s="1">
        <f t="shared" si="23"/>
        <v>2.1953987621412704E-2</v>
      </c>
    </row>
    <row r="243" spans="1:6" x14ac:dyDescent="0.2">
      <c r="A243" s="7">
        <f t="shared" si="25"/>
        <v>46000</v>
      </c>
      <c r="B243" s="6">
        <f t="shared" si="21"/>
        <v>2.1816831214095191E-2</v>
      </c>
      <c r="C243" s="7">
        <f t="shared" si="22"/>
        <v>2.6907280384495264E-2</v>
      </c>
      <c r="D243" s="6">
        <f t="shared" si="24"/>
        <v>7.6052700489509621E-3</v>
      </c>
      <c r="E243" s="6">
        <f t="shared" si="26"/>
        <v>1.6878400576940854E-2</v>
      </c>
      <c r="F243" s="1">
        <f t="shared" si="23"/>
        <v>2.1816831214095191E-2</v>
      </c>
    </row>
    <row r="244" spans="1:6" x14ac:dyDescent="0.2">
      <c r="A244" s="7">
        <f t="shared" si="25"/>
        <v>46250</v>
      </c>
      <c r="B244" s="6">
        <f t="shared" si="21"/>
        <v>2.1681268138857946E-2</v>
      </c>
      <c r="C244" s="7">
        <f t="shared" si="22"/>
        <v>2.67400868246516E-2</v>
      </c>
      <c r="D244" s="6">
        <f t="shared" si="24"/>
        <v>7.5580132413179905E-3</v>
      </c>
      <c r="E244" s="6">
        <f t="shared" si="26"/>
        <v>1.6773523389926735E-2</v>
      </c>
      <c r="F244" s="1">
        <f t="shared" si="23"/>
        <v>2.1681268138857946E-2</v>
      </c>
    </row>
    <row r="245" spans="1:6" x14ac:dyDescent="0.2">
      <c r="A245" s="7">
        <f t="shared" si="25"/>
        <v>46500</v>
      </c>
      <c r="B245" s="6">
        <f t="shared" si="21"/>
        <v>2.1547271422768244E-2</v>
      </c>
      <c r="C245" s="7">
        <f t="shared" si="22"/>
        <v>2.6574825097361986E-2</v>
      </c>
      <c r="D245" s="6">
        <f t="shared" si="24"/>
        <v>7.5113024609331459E-3</v>
      </c>
      <c r="E245" s="6">
        <f t="shared" si="26"/>
        <v>1.6669858002961852E-2</v>
      </c>
      <c r="F245" s="1">
        <f t="shared" si="23"/>
        <v>2.1547271422768244E-2</v>
      </c>
    </row>
    <row r="246" spans="1:6" x14ac:dyDescent="0.2">
      <c r="A246" s="7">
        <f t="shared" si="25"/>
        <v>46750</v>
      </c>
      <c r="B246" s="6">
        <f t="shared" si="21"/>
        <v>2.1414814691249364E-2</v>
      </c>
      <c r="C246" s="7">
        <f t="shared" si="22"/>
        <v>2.6411462674156838E-2</v>
      </c>
      <c r="D246" s="6">
        <f t="shared" si="24"/>
        <v>7.4651285137124499E-3</v>
      </c>
      <c r="E246" s="6">
        <f t="shared" si="26"/>
        <v>1.6567384011585713E-2</v>
      </c>
      <c r="F246" s="1">
        <f t="shared" si="23"/>
        <v>2.1414814691249364E-2</v>
      </c>
    </row>
    <row r="247" spans="1:6" x14ac:dyDescent="0.2">
      <c r="A247" s="7">
        <f t="shared" si="25"/>
        <v>47000</v>
      </c>
      <c r="B247" s="6">
        <f t="shared" si="21"/>
        <v>2.1283872151696078E-2</v>
      </c>
      <c r="C247" s="7">
        <f t="shared" si="22"/>
        <v>2.6249967744327533E-2</v>
      </c>
      <c r="D247" s="6">
        <f t="shared" si="24"/>
        <v>7.4194824084451187E-3</v>
      </c>
      <c r="E247" s="6">
        <f t="shared" si="26"/>
        <v>1.6466081461574945E-2</v>
      </c>
      <c r="F247" s="1">
        <f t="shared" si="23"/>
        <v>2.1283872151696078E-2</v>
      </c>
    </row>
    <row r="248" spans="1:6" x14ac:dyDescent="0.2">
      <c r="A248" s="7">
        <f t="shared" si="25"/>
        <v>47250</v>
      </c>
      <c r="B248" s="6">
        <f t="shared" si="21"/>
        <v>2.1154418577623121E-2</v>
      </c>
      <c r="C248" s="7">
        <f t="shared" si="22"/>
        <v>2.6090309195376315E-2</v>
      </c>
      <c r="D248" s="6">
        <f t="shared" si="24"/>
        <v>7.3743553512677848E-3</v>
      </c>
      <c r="E248" s="6">
        <f t="shared" si="26"/>
        <v>1.6365930836679962E-2</v>
      </c>
      <c r="F248" s="1">
        <f t="shared" si="23"/>
        <v>2.1154418577623121E-2</v>
      </c>
    </row>
    <row r="249" spans="1:6" x14ac:dyDescent="0.2">
      <c r="A249" s="7">
        <f t="shared" si="25"/>
        <v>47500</v>
      </c>
      <c r="B249" s="6">
        <f t="shared" si="21"/>
        <v>2.1026429293326199E-2</v>
      </c>
      <c r="C249" s="7">
        <f t="shared" si="22"/>
        <v>2.5932456594098312E-2</v>
      </c>
      <c r="D249" s="6">
        <f t="shared" si="24"/>
        <v>7.3297387403173757E-3</v>
      </c>
      <c r="E249" s="6">
        <f t="shared" si="26"/>
        <v>1.6266913046758036E-2</v>
      </c>
      <c r="F249" s="1">
        <f t="shared" si="23"/>
        <v>2.1026429293326199E-2</v>
      </c>
    </row>
    <row r="250" spans="1:6" x14ac:dyDescent="0.2">
      <c r="A250" s="7">
        <f t="shared" si="25"/>
        <v>47750</v>
      </c>
      <c r="B250" s="6">
        <f t="shared" si="21"/>
        <v>2.0899880159037383E-2</v>
      </c>
      <c r="C250" s="7">
        <f t="shared" si="22"/>
        <v>2.5776380168273261E-2</v>
      </c>
      <c r="D250" s="6">
        <f t="shared" si="24"/>
        <v>7.2856241605563322E-3</v>
      </c>
      <c r="E250" s="6">
        <f t="shared" si="26"/>
        <v>1.6169009416288925E-2</v>
      </c>
      <c r="F250" s="1">
        <f t="shared" si="23"/>
        <v>2.0899880159037383E-2</v>
      </c>
    </row>
    <row r="251" spans="1:6" x14ac:dyDescent="0.2">
      <c r="A251" s="7">
        <f t="shared" si="25"/>
        <v>48000</v>
      </c>
      <c r="B251" s="6">
        <f t="shared" si="21"/>
        <v>2.077474755655483E-2</v>
      </c>
      <c r="C251" s="7">
        <f t="shared" si="22"/>
        <v>2.5622050788942301E-2</v>
      </c>
      <c r="D251" s="6">
        <f t="shared" si="24"/>
        <v>7.2420033787631904E-3</v>
      </c>
      <c r="E251" s="6">
        <f t="shared" si="26"/>
        <v>1.607220167325743E-2</v>
      </c>
      <c r="F251" s="1">
        <f t="shared" si="23"/>
        <v>2.077474755655483E-2</v>
      </c>
    </row>
    <row r="252" spans="1:6" x14ac:dyDescent="0.2">
      <c r="A252" s="7">
        <f t="shared" si="25"/>
        <v>48250</v>
      </c>
      <c r="B252" s="6">
        <f t="shared" ref="B252:B259" si="27">5.023*10^3*A252^-1.15</f>
        <v>2.065100837533124E-2</v>
      </c>
      <c r="C252" s="7">
        <f t="shared" si="22"/>
        <v>2.5469439953250454E-2</v>
      </c>
      <c r="D252" s="6">
        <f t="shared" si="24"/>
        <v>7.1988683386830579E-3</v>
      </c>
      <c r="E252" s="6">
        <f t="shared" si="26"/>
        <v>1.597647193839084E-2</v>
      </c>
      <c r="F252" s="1">
        <f t="shared" si="23"/>
        <v>2.065100837533124E-2</v>
      </c>
    </row>
    <row r="253" spans="1:6" x14ac:dyDescent="0.2">
      <c r="A253" s="7">
        <f t="shared" si="25"/>
        <v>48500</v>
      </c>
      <c r="B253" s="6">
        <f t="shared" si="27"/>
        <v>2.0528639999002517E-2</v>
      </c>
      <c r="C253" s="7">
        <f t="shared" si="22"/>
        <v>2.5318519767832091E-2</v>
      </c>
      <c r="D253" s="6">
        <f t="shared" si="24"/>
        <v>7.1562111563315562E-3</v>
      </c>
      <c r="E253" s="6">
        <f t="shared" si="26"/>
        <v>1.5881802714736964E-2</v>
      </c>
      <c r="F253" s="1">
        <f t="shared" si="23"/>
        <v>2.0528639999002517E-2</v>
      </c>
    </row>
    <row r="254" spans="1:6" x14ac:dyDescent="0.2">
      <c r="A254" s="7">
        <f t="shared" si="25"/>
        <v>48750</v>
      </c>
      <c r="B254" s="6">
        <f t="shared" si="27"/>
        <v>2.0407620292341194E-2</v>
      </c>
      <c r="C254" s="7">
        <f t="shared" si="22"/>
        <v>2.5169262932720225E-2</v>
      </c>
      <c r="D254" s="6">
        <f t="shared" si="24"/>
        <v>7.1140241154468301E-3</v>
      </c>
      <c r="E254" s="6">
        <f t="shared" si="26"/>
        <v>1.578817687757075E-2</v>
      </c>
      <c r="F254" s="1">
        <f t="shared" si="23"/>
        <v>2.0407620292341194E-2</v>
      </c>
    </row>
    <row r="255" spans="1:6" x14ac:dyDescent="0.2">
      <c r="A255" s="7">
        <f t="shared" si="25"/>
        <v>49000</v>
      </c>
      <c r="B255" s="6">
        <f t="shared" si="27"/>
        <v>2.0287927588619362E-2</v>
      </c>
      <c r="C255" s="7">
        <f t="shared" si="22"/>
        <v>2.5021642725760893E-2</v>
      </c>
      <c r="D255" s="6">
        <f t="shared" si="24"/>
        <v>7.0722996630843129E-3</v>
      </c>
      <c r="E255" s="6">
        <f t="shared" si="26"/>
        <v>1.5695577664617728E-2</v>
      </c>
      <c r="F255" s="1">
        <f t="shared" si="23"/>
        <v>2.0287927588619362E-2</v>
      </c>
    </row>
    <row r="256" spans="1:6" x14ac:dyDescent="0.2">
      <c r="A256" s="7">
        <f t="shared" si="25"/>
        <v>49250</v>
      </c>
      <c r="B256" s="6">
        <f t="shared" si="27"/>
        <v>2.0169540677365785E-2</v>
      </c>
      <c r="C256" s="7">
        <f t="shared" si="22"/>
        <v>2.4875632987513645E-2</v>
      </c>
      <c r="D256" s="6">
        <f t="shared" si="24"/>
        <v>7.0310304053488931E-3</v>
      </c>
      <c r="E256" s="6">
        <f t="shared" si="26"/>
        <v>1.560398866658241E-2</v>
      </c>
      <c r="F256" s="1">
        <f t="shared" si="23"/>
        <v>2.0169540677365785E-2</v>
      </c>
    </row>
    <row r="257" spans="1:6" x14ac:dyDescent="0.2">
      <c r="A257" s="7">
        <f t="shared" si="25"/>
        <v>49500</v>
      </c>
      <c r="B257" s="6">
        <f t="shared" si="27"/>
        <v>2.0052438792502948E-2</v>
      </c>
      <c r="C257" s="7">
        <f t="shared" si="22"/>
        <v>2.4731208106620696E-2</v>
      </c>
      <c r="D257" s="6">
        <f t="shared" si="24"/>
        <v>6.9902091032595379E-3</v>
      </c>
      <c r="E257" s="6">
        <f t="shared" si="26"/>
        <v>1.5513393817970626E-2</v>
      </c>
      <c r="F257" s="1">
        <f t="shared" si="23"/>
        <v>2.0052438792502948E-2</v>
      </c>
    </row>
    <row r="258" spans="1:6" x14ac:dyDescent="0.2">
      <c r="A258" s="7">
        <f t="shared" si="25"/>
        <v>49750</v>
      </c>
      <c r="B258" s="6">
        <f t="shared" si="27"/>
        <v>1.993660160085103E-2</v>
      </c>
      <c r="C258" s="7">
        <f t="shared" si="22"/>
        <v>2.4588343005628534E-2</v>
      </c>
      <c r="D258" s="6">
        <f t="shared" si="24"/>
        <v>6.9498286687418188E-3</v>
      </c>
      <c r="E258" s="6">
        <f t="shared" si="26"/>
        <v>1.542377738819572E-2</v>
      </c>
      <c r="F258" s="1">
        <f t="shared" si="23"/>
        <v>1.993660160085103E-2</v>
      </c>
    </row>
    <row r="259" spans="1:6" x14ac:dyDescent="0.2">
      <c r="A259" s="7">
        <f t="shared" si="25"/>
        <v>50000</v>
      </c>
      <c r="B259" s="6">
        <f t="shared" si="27"/>
        <v>1.9822009190984646E-2</v>
      </c>
      <c r="C259" s="7">
        <f t="shared" si="22"/>
        <v>2.4447013127244652E-2</v>
      </c>
      <c r="D259" s="6">
        <f t="shared" si="24"/>
        <v>6.9098821607434038E-3</v>
      </c>
      <c r="E259" s="6">
        <f t="shared" si="26"/>
        <v>1.5335123972957661E-2</v>
      </c>
      <c r="F259" s="1">
        <f t="shared" si="23"/>
        <v>1.9822009190984646E-2</v>
      </c>
    </row>
    <row r="260" spans="1:6" x14ac:dyDescent="0.2">
      <c r="B260" s="6"/>
    </row>
    <row r="261" spans="1:6" x14ac:dyDescent="0.2">
      <c r="B261" s="6"/>
    </row>
  </sheetData>
  <mergeCells count="2">
    <mergeCell ref="G13:H13"/>
    <mergeCell ref="I13:J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normcurve</vt:lpstr>
      <vt:lpstr>disclaimer</vt:lpstr>
      <vt:lpstr>NEN 6079 (verbergen)</vt:lpstr>
      <vt:lpstr>breedte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van der Veek</dc:creator>
  <cp:lastModifiedBy>Dell</cp:lastModifiedBy>
  <cp:lastPrinted>2016-02-13T08:39:36Z</cp:lastPrinted>
  <dcterms:created xsi:type="dcterms:W3CDTF">2005-11-23T14:55:13Z</dcterms:created>
  <dcterms:modified xsi:type="dcterms:W3CDTF">2019-02-09T19:21:41Z</dcterms:modified>
</cp:coreProperties>
</file>